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480" yWindow="120" windowWidth="11355" windowHeight="8700" tabRatio="910" firstSheet="3" activeTab="13"/>
  </bookViews>
  <sheets>
    <sheet name="В.Търново" sheetId="1" r:id="rId1"/>
    <sheet name="Г.Оряховица" sheetId="2" r:id="rId2"/>
    <sheet name="MBAL Г.Оряховица" sheetId="3" r:id="rId3"/>
    <sheet name="Елена" sheetId="4" r:id="rId4"/>
    <sheet name="МБАЛ Елена" sheetId="5" r:id="rId5"/>
    <sheet name="Златарица" sheetId="6" r:id="rId6"/>
    <sheet name="Лясковец" sheetId="7" r:id="rId7"/>
    <sheet name="Павликени" sheetId="8" r:id="rId8"/>
    <sheet name="MBAL Павликени" sheetId="9" r:id="rId9"/>
    <sheet name="П.Тръмбеш" sheetId="10" r:id="rId10"/>
    <sheet name="Свищов" sheetId="11" r:id="rId11"/>
    <sheet name="Стражица" sheetId="12" r:id="rId12"/>
    <sheet name="Сухиндол" sheetId="13" r:id="rId13"/>
    <sheet name="Област" sheetId="14" r:id="rId14"/>
  </sheets>
  <definedNames/>
  <calcPr fullCalcOnLoad="1"/>
</workbook>
</file>

<file path=xl/sharedStrings.xml><?xml version="1.0" encoding="utf-8"?>
<sst xmlns="http://schemas.openxmlformats.org/spreadsheetml/2006/main" count="898" uniqueCount="84">
  <si>
    <t>Клас</t>
  </si>
  <si>
    <t>0 - 17 години</t>
  </si>
  <si>
    <t>над 18 години</t>
  </si>
  <si>
    <t>общо</t>
  </si>
  <si>
    <t>по МКБ</t>
  </si>
  <si>
    <t>Брой</t>
  </si>
  <si>
    <t>На 1000 д. население</t>
  </si>
  <si>
    <t>Отн. дял %</t>
  </si>
  <si>
    <t>I.</t>
  </si>
  <si>
    <t xml:space="preserve"> Някои инфекциозни и паразитни болести </t>
  </si>
  <si>
    <t xml:space="preserve">  в т.ч. Чревни инфекции</t>
  </si>
  <si>
    <t>II.</t>
  </si>
  <si>
    <t xml:space="preserve"> Новообразувания</t>
  </si>
  <si>
    <t xml:space="preserve">  в т.ч. Злокачествени новообразувания</t>
  </si>
  <si>
    <t>III.</t>
  </si>
  <si>
    <t xml:space="preserve"> Болести на кръвта и кръвотворните органи</t>
  </si>
  <si>
    <t>IV.</t>
  </si>
  <si>
    <t xml:space="preserve"> Болести на ендокринната система, разстройства на  храненето и на обмяната на веществата</t>
  </si>
  <si>
    <t xml:space="preserve">    в т.ч. Захарен диабет</t>
  </si>
  <si>
    <t>V.</t>
  </si>
  <si>
    <t xml:space="preserve"> Психични и поведенчески разстройства</t>
  </si>
  <si>
    <t>VI.</t>
  </si>
  <si>
    <t xml:space="preserve"> Болести на нервната система </t>
  </si>
  <si>
    <t>VII.</t>
  </si>
  <si>
    <t xml:space="preserve"> Болести на окото и придатъците му</t>
  </si>
  <si>
    <t>VIII.</t>
  </si>
  <si>
    <t xml:space="preserve"> Болести на ухото и мастоидния израстък</t>
  </si>
  <si>
    <t>IX.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</si>
  <si>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</si>
  <si>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</si>
  <si>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Мозъчносъдови болести</t>
  </si>
  <si>
    <t>Х.</t>
  </si>
  <si>
    <t xml:space="preserve"> Болести на дихателната система</t>
  </si>
  <si>
    <t xml:space="preserve">  в т.ч. Остри инфекции на горните дих. пътища</t>
  </si>
  <si>
    <t>XI.</t>
  </si>
  <si>
    <t xml:space="preserve"> Болести на храносмилателната система</t>
  </si>
  <si>
    <t>XIІ.</t>
  </si>
  <si>
    <t xml:space="preserve"> Болести на кожата и подкожната тъкан</t>
  </si>
  <si>
    <t>XІІІ.</t>
  </si>
  <si>
    <t xml:space="preserve"> Болести на костно-мускулната система и на съединителната тъкан</t>
  </si>
  <si>
    <t>XIV.</t>
  </si>
  <si>
    <t xml:space="preserve"> Болести на пикочо-половата система</t>
  </si>
  <si>
    <t xml:space="preserve">  в т.ч. Болести на пикочната система</t>
  </si>
  <si>
    <t>XV.</t>
  </si>
  <si>
    <t xml:space="preserve"> Бременност, раждане и послеродов период</t>
  </si>
  <si>
    <t>XVI.</t>
  </si>
  <si>
    <t xml:space="preserve"> Някои състояния, възникващи през перинаталния период</t>
  </si>
  <si>
    <t>XVIІ.</t>
  </si>
  <si>
    <t xml:space="preserve"> Вродени аномалии  (пороци на развитието)</t>
  </si>
  <si>
    <t>XVIII.</t>
  </si>
  <si>
    <t xml:space="preserve"> Симптоми, признаци и отклонения от нормата</t>
  </si>
  <si>
    <t>XIX.</t>
  </si>
  <si>
    <t xml:space="preserve"> Травми и отравяния</t>
  </si>
  <si>
    <t>ОБЩО</t>
  </si>
  <si>
    <r>
      <t xml:space="preserve">         </t>
    </r>
    <r>
      <rPr>
        <i/>
        <sz val="10"/>
        <rFont val="Arial"/>
        <family val="2"/>
      </rPr>
      <t xml:space="preserve"> Исхемична болест на сърцето</t>
    </r>
  </si>
  <si>
    <t xml:space="preserve">          Пневмонии  (вирусни и бактериални)</t>
  </si>
  <si>
    <t xml:space="preserve">         Остър бронхит и бронхиолит</t>
  </si>
  <si>
    <t>Класове болести</t>
  </si>
  <si>
    <r>
      <t xml:space="preserve">         </t>
    </r>
    <r>
      <rPr>
        <i/>
        <sz val="9"/>
        <rFont val="Arial"/>
        <family val="2"/>
      </rPr>
      <t xml:space="preserve"> Исхемична болест на сърцето</t>
    </r>
  </si>
  <si>
    <t>Клас по МКБ</t>
  </si>
  <si>
    <t>Клас 
по
 МКБ</t>
  </si>
  <si>
    <t>Клас
 по 
МКБ</t>
  </si>
  <si>
    <t xml:space="preserve"> Болести на костно-мускулната система и на 
 съединителната тъкан</t>
  </si>
  <si>
    <t xml:space="preserve"> Болести на ендокринната система, разстройства на 
 храненето и на обмяната на веществата</t>
  </si>
  <si>
    <t xml:space="preserve">          Исхемична болест на сърцето</t>
  </si>
  <si>
    <t xml:space="preserve"> Болести на ендокринната система, разстройства на  
 храненето и на обмяната на веществата</t>
  </si>
  <si>
    <t xml:space="preserve"> Някои състояния, възникващи през  перинаталния период</t>
  </si>
  <si>
    <t xml:space="preserve"> Болести на костно-мускулната система и на съединител. тъкан</t>
  </si>
  <si>
    <t xml:space="preserve"> Болести на костно-мускулната с-ма и на  съедин. тъкан</t>
  </si>
  <si>
    <t xml:space="preserve"> Някои състояния, възн. през перинаталния период</t>
  </si>
  <si>
    <r>
      <t xml:space="preserve">РЕГИСТРИРАНИ ЗАБОЛЯВАНИЯ В ЛЕЧЕБНИТЕ ЗАВЕДЕНИЯ ЗА ДОБОЛНИЧНА ПОМОЩ В </t>
    </r>
    <r>
      <rPr>
        <b/>
        <sz val="10"/>
        <rFont val="Hebar"/>
        <family val="0"/>
      </rPr>
      <t>ОБЩИНА ГОРНА ОРЯХОВИЦА, СТРАЖИЦА И ЛЯСКОВЕЦ ПРЕЗ 2009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</si>
  <si>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ЕЛЕНА И ЗЛАТАРИЦА</t>
    </r>
    <r>
      <rPr>
        <sz val="10"/>
        <rFont val="Hebar"/>
        <family val="0"/>
      </rPr>
      <t xml:space="preserve">  ПРЕЗ   2012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</si>
  <si>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 ПАВЛИКЕНИ  И СУХИНДОЛ</t>
    </r>
    <r>
      <rPr>
        <sz val="10"/>
        <rFont val="Hebar"/>
        <family val="0"/>
      </rPr>
      <t xml:space="preserve">   ПРЕЗ  2012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</si>
  <si>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ОБЛАСТ  ВЕЛИКО ТЪРНОВО</t>
    </r>
    <r>
      <rPr>
        <sz val="10"/>
        <rFont val="Hebar"/>
        <family val="0"/>
      </rPr>
      <t xml:space="preserve">   ПРЕЗ   2013 год.</t>
    </r>
  </si>
  <si>
    <r>
      <t>РЕГИСТРИРАНИ   ЗАБОЛЯВАНИЯ   В  ЛЕЧЕБНИТЕ  ЗАВЕДЕНИЯ ЗА ДОБОЛНИЧНА ПОМОЩ   В</t>
    </r>
    <r>
      <rPr>
        <b/>
        <sz val="10"/>
        <rFont val="Hebar"/>
        <family val="0"/>
      </rPr>
      <t xml:space="preserve">  ОБЩИНА  ГОРНА ОРЯХОВИЦА</t>
    </r>
    <r>
      <rPr>
        <sz val="10"/>
        <rFont val="Hebar"/>
        <family val="0"/>
      </rPr>
      <t xml:space="preserve">   ПРЕЗ   2013 год.</t>
    </r>
  </si>
  <si>
    <r>
      <t xml:space="preserve">РЕГИСТРИРАНИ   ЗАБОЛЯВАНИЯ   В  ЛЕЧЕБНИТЕ  ЗАВЕДЕНИЯ ЗА ДОБОЛНИЧНА ПОМОЩ </t>
    </r>
    <r>
      <rPr>
        <b/>
        <sz val="10"/>
        <rFont val="Hebar"/>
        <family val="0"/>
      </rPr>
      <t xml:space="preserve"> </t>
    </r>
    <r>
      <rPr>
        <sz val="10"/>
        <rFont val="Hebar"/>
        <family val="0"/>
      </rPr>
      <t xml:space="preserve">В </t>
    </r>
    <r>
      <rPr>
        <b/>
        <sz val="10"/>
        <rFont val="Hebar"/>
        <family val="0"/>
      </rPr>
      <t xml:space="preserve"> ОБЩИНА  ЕЛЕНА</t>
    </r>
    <r>
      <rPr>
        <sz val="10"/>
        <rFont val="Hebar"/>
        <family val="0"/>
      </rPr>
      <t xml:space="preserve">   ПРЕЗ   2013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</si>
  <si>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ЗЛАТАРИЦА</t>
    </r>
    <r>
      <rPr>
        <sz val="10"/>
        <rFont val="Hebar"/>
        <family val="0"/>
      </rPr>
      <t xml:space="preserve">   ПРЕЗ   2013 год.</t>
    </r>
  </si>
  <si>
    <r>
      <t>РЕГИСТРИРАНИ   ЗАБОЛЯВАНИЯ   В  ЛЕЧЕБНИТЕ  ЗАВЕДЕНИЯ ЗА ДОБОЛНИЧНА ПОМОЩ  В</t>
    </r>
    <r>
      <rPr>
        <b/>
        <sz val="10"/>
        <rFont val="Hebar"/>
        <family val="0"/>
      </rPr>
      <t xml:space="preserve">  ОБЩИНА  ЛЯСКОВЕЦ </t>
    </r>
    <r>
      <rPr>
        <sz val="10"/>
        <rFont val="Hebar"/>
        <family val="0"/>
      </rPr>
      <t xml:space="preserve">  ПРЕЗ   2013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</si>
  <si>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 ПАВЛИКЕНИ</t>
    </r>
    <r>
      <rPr>
        <sz val="10"/>
        <rFont val="Hebar"/>
        <family val="0"/>
      </rPr>
      <t xml:space="preserve">   ПРЕЗ   2013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</si>
  <si>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ПОЛСКИ ТРЪМБЕШ</t>
    </r>
    <r>
      <rPr>
        <sz val="10"/>
        <rFont val="Hebar"/>
        <family val="0"/>
      </rPr>
      <t xml:space="preserve">   ПРЕЗ   2013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</si>
  <si>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СВИЩОВ</t>
    </r>
    <r>
      <rPr>
        <sz val="10"/>
        <rFont val="Hebar"/>
        <family val="0"/>
      </rPr>
      <t xml:space="preserve">  ПРЕЗ   2013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</si>
  <si>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СТРАЖИЦА</t>
    </r>
    <r>
      <rPr>
        <sz val="10"/>
        <rFont val="Hebar"/>
        <family val="0"/>
      </rPr>
      <t xml:space="preserve"> ПРЕЗ   2013год.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</si>
  <si>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СУХИНДОЛ</t>
    </r>
    <r>
      <rPr>
        <sz val="10"/>
        <rFont val="Hebar"/>
        <family val="0"/>
      </rPr>
      <t xml:space="preserve">   ПРЕЗ   2013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</si>
  <si>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ВЕЛИКО ТЪРНОВО</t>
    </r>
    <r>
      <rPr>
        <sz val="10"/>
        <rFont val="Hebar"/>
        <family val="0"/>
      </rPr>
      <t xml:space="preserve">   ПРЕЗ   2013 год.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</si>
</sst>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2">
    <font>
      <sz val="10"/>
      <name val="Arial"/>
      <family val="0"/>
    </font>
    <font>
      <sz val="10"/>
      <name val="Hebar"/>
      <family val="0"/>
    </font>
    <font>
      <b/>
      <sz val="10"/>
      <name val="Hebar"/>
      <family val="0"/>
    </font>
    <font>
      <i/>
      <sz val="9"/>
      <name val="Hebar"/>
      <family val="2"/>
    </font>
    <font>
      <sz val="9"/>
      <name val="Hebar"/>
      <family val="0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Times New Roman"/>
      <family val="1"/>
    </font>
    <font>
      <i/>
      <sz val="11"/>
      <name val="Arial"/>
      <family val="2"/>
    </font>
    <font>
      <sz val="11"/>
      <name val="Hebar"/>
      <family val="0"/>
    </font>
    <font>
      <b/>
      <sz val="11"/>
      <name val="Hebar"/>
      <family val="0"/>
    </font>
    <font>
      <i/>
      <sz val="10"/>
      <name val="Hebar"/>
      <family val="2"/>
    </font>
    <font>
      <b/>
      <i/>
      <sz val="10"/>
      <name val="Hebar"/>
      <family val="0"/>
    </font>
    <font>
      <sz val="9.5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Alignment="1">
      <alignment horizontal="left"/>
    </xf>
    <xf numFmtId="164" fontId="0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0" fillId="0" borderId="5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 indent="1"/>
    </xf>
    <xf numFmtId="0" fontId="7" fillId="0" borderId="0" xfId="0" applyFont="1" applyAlignment="1">
      <alignment/>
    </xf>
    <xf numFmtId="164" fontId="7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wrapText="1" indent="2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0" fillId="0" borderId="7" xfId="0" applyFont="1" applyBorder="1" applyAlignment="1">
      <alignment horizontal="right" vertical="center" indent="1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9" fillId="0" borderId="8" xfId="0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vertical="center"/>
    </xf>
    <xf numFmtId="0" fontId="8" fillId="0" borderId="5" xfId="0" applyFont="1" applyFill="1" applyBorder="1" applyAlignment="1">
      <alignment horizontal="right" vertical="center" indent="1"/>
    </xf>
    <xf numFmtId="0" fontId="5" fillId="3" borderId="5" xfId="0" applyFont="1" applyFill="1" applyBorder="1" applyAlignment="1">
      <alignment horizontal="right" vertical="center" wrapText="1" indent="1"/>
    </xf>
    <xf numFmtId="0" fontId="5" fillId="3" borderId="5" xfId="0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 wrapText="1" indent="2"/>
    </xf>
    <xf numFmtId="164" fontId="0" fillId="0" borderId="7" xfId="0" applyNumberFormat="1" applyFont="1" applyBorder="1" applyAlignment="1">
      <alignment/>
    </xf>
    <xf numFmtId="0" fontId="3" fillId="3" borderId="6" xfId="0" applyFont="1" applyFill="1" applyBorder="1" applyAlignment="1">
      <alignment horizontal="right" vertical="center" wrapText="1" indent="1"/>
    </xf>
    <xf numFmtId="0" fontId="4" fillId="0" borderId="7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right" vertical="center" wrapText="1" inden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right" indent="1"/>
    </xf>
    <xf numFmtId="0" fontId="8" fillId="0" borderId="0" xfId="0" applyFont="1" applyFill="1" applyAlignment="1">
      <alignment horizontal="right" indent="1"/>
    </xf>
    <xf numFmtId="0" fontId="8" fillId="0" borderId="2" xfId="0" applyFont="1" applyBorder="1" applyAlignment="1">
      <alignment horizontal="right" indent="1"/>
    </xf>
    <xf numFmtId="0" fontId="8" fillId="0" borderId="5" xfId="0" applyFont="1" applyFill="1" applyBorder="1" applyAlignment="1">
      <alignment horizontal="right" indent="1"/>
    </xf>
    <xf numFmtId="0" fontId="8" fillId="0" borderId="7" xfId="0" applyFont="1" applyFill="1" applyBorder="1" applyAlignment="1">
      <alignment horizontal="right" indent="1"/>
    </xf>
    <xf numFmtId="0" fontId="15" fillId="3" borderId="6" xfId="0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15" fillId="3" borderId="5" xfId="0" applyFont="1" applyFill="1" applyBorder="1" applyAlignment="1">
      <alignment horizontal="right" vertical="center" wrapText="1" indent="1"/>
    </xf>
    <xf numFmtId="0" fontId="10" fillId="3" borderId="6" xfId="0" applyFont="1" applyFill="1" applyBorder="1" applyAlignment="1">
      <alignment horizontal="right" indent="1"/>
    </xf>
    <xf numFmtId="0" fontId="8" fillId="0" borderId="7" xfId="0" applyFont="1" applyFill="1" applyBorder="1" applyAlignment="1">
      <alignment horizontal="right" vertical="center" indent="1"/>
    </xf>
    <xf numFmtId="0" fontId="5" fillId="3" borderId="5" xfId="0" applyFont="1" applyFill="1" applyBorder="1" applyAlignment="1">
      <alignment horizontal="right" vertical="top" indent="1"/>
    </xf>
    <xf numFmtId="0" fontId="14" fillId="0" borderId="0" xfId="0" applyFont="1" applyAlignment="1">
      <alignment horizontal="right" indent="1"/>
    </xf>
    <xf numFmtId="0" fontId="6" fillId="3" borderId="6" xfId="0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right" vertical="top" indent="1"/>
    </xf>
    <xf numFmtId="0" fontId="6" fillId="3" borderId="6" xfId="0" applyFont="1" applyFill="1" applyBorder="1" applyAlignment="1">
      <alignment horizontal="right" indent="1"/>
    </xf>
    <xf numFmtId="0" fontId="12" fillId="3" borderId="6" xfId="0" applyFont="1" applyFill="1" applyBorder="1" applyAlignment="1">
      <alignment horizontal="right" vertical="center" indent="1"/>
    </xf>
    <xf numFmtId="0" fontId="12" fillId="3" borderId="6" xfId="0" applyFont="1" applyFill="1" applyBorder="1" applyAlignment="1">
      <alignment horizontal="right" indent="1"/>
    </xf>
    <xf numFmtId="0" fontId="5" fillId="3" borderId="6" xfId="0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right" indent="1"/>
    </xf>
    <xf numFmtId="164" fontId="5" fillId="3" borderId="6" xfId="0" applyNumberFormat="1" applyFont="1" applyFill="1" applyBorder="1" applyAlignment="1">
      <alignment vertical="center"/>
    </xf>
    <xf numFmtId="164" fontId="5" fillId="3" borderId="6" xfId="0" applyNumberFormat="1" applyFont="1" applyFill="1" applyBorder="1" applyAlignment="1">
      <alignment/>
    </xf>
    <xf numFmtId="164" fontId="5" fillId="3" borderId="6" xfId="0" applyNumberFormat="1" applyFont="1" applyFill="1" applyBorder="1" applyAlignment="1">
      <alignment vertical="top"/>
    </xf>
    <xf numFmtId="164" fontId="5" fillId="3" borderId="5" xfId="0" applyNumberFormat="1" applyFont="1" applyFill="1" applyBorder="1" applyAlignment="1">
      <alignment vertical="top"/>
    </xf>
    <xf numFmtId="164" fontId="6" fillId="3" borderId="6" xfId="0" applyNumberFormat="1" applyFont="1" applyFill="1" applyBorder="1" applyAlignment="1">
      <alignment vertical="center"/>
    </xf>
    <xf numFmtId="164" fontId="6" fillId="3" borderId="6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/>
    </xf>
    <xf numFmtId="0" fontId="5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164" fontId="5" fillId="3" borderId="5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right" vertical="center" wrapText="1" indent="2"/>
    </xf>
    <xf numFmtId="0" fontId="10" fillId="3" borderId="6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5" fillId="3" borderId="5" xfId="0" applyFont="1" applyFill="1" applyBorder="1" applyAlignment="1">
      <alignment horizontal="right" vertical="center" inden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3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right" vertical="center" wrapText="1" indent="1"/>
    </xf>
    <xf numFmtId="0" fontId="6" fillId="3" borderId="5" xfId="0" applyFont="1" applyFill="1" applyBorder="1" applyAlignment="1">
      <alignment horizontal="right" vertical="center" wrapText="1" indent="1"/>
    </xf>
    <xf numFmtId="0" fontId="3" fillId="3" borderId="5" xfId="0" applyFont="1" applyFill="1" applyBorder="1" applyAlignment="1">
      <alignment horizontal="right" vertical="center" wrapText="1" indent="1"/>
    </xf>
    <xf numFmtId="0" fontId="6" fillId="3" borderId="5" xfId="0" applyFont="1" applyFill="1" applyBorder="1" applyAlignment="1">
      <alignment horizontal="right" vertical="center" wrapText="1" indent="1"/>
    </xf>
    <xf numFmtId="0" fontId="10" fillId="3" borderId="6" xfId="0" applyFont="1" applyFill="1" applyBorder="1" applyAlignment="1">
      <alignment horizontal="right" vertical="center" indent="1"/>
    </xf>
    <xf numFmtId="0" fontId="0" fillId="3" borderId="5" xfId="0" applyFont="1" applyFill="1" applyBorder="1" applyAlignment="1">
      <alignment horizontal="right" vertical="center" indent="1"/>
    </xf>
    <xf numFmtId="164" fontId="5" fillId="3" borderId="5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 indent="1"/>
    </xf>
    <xf numFmtId="0" fontId="0" fillId="3" borderId="6" xfId="0" applyFont="1" applyFill="1" applyBorder="1" applyAlignment="1">
      <alignment horizontal="right" vertical="center" indent="1"/>
    </xf>
    <xf numFmtId="164" fontId="5" fillId="3" borderId="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indent="1"/>
    </xf>
    <xf numFmtId="164" fontId="5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indent="1"/>
    </xf>
    <xf numFmtId="0" fontId="10" fillId="3" borderId="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/>
    </xf>
    <xf numFmtId="164" fontId="6" fillId="0" borderId="6" xfId="0" applyNumberFormat="1" applyFont="1" applyBorder="1" applyAlignment="1">
      <alignment vertical="center"/>
    </xf>
    <xf numFmtId="0" fontId="11" fillId="3" borderId="6" xfId="0" applyFont="1" applyFill="1" applyBorder="1" applyAlignment="1">
      <alignment horizontal="right" vertical="center" wrapText="1" indent="2"/>
    </xf>
    <xf numFmtId="164" fontId="11" fillId="3" borderId="6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 wrapText="1" indent="2"/>
    </xf>
    <xf numFmtId="164" fontId="11" fillId="3" borderId="5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right" vertical="center" wrapText="1" indent="2"/>
    </xf>
    <xf numFmtId="164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 wrapText="1" indent="2"/>
    </xf>
    <xf numFmtId="0" fontId="6" fillId="3" borderId="5" xfId="0" applyFont="1" applyFill="1" applyBorder="1" applyAlignment="1">
      <alignment horizontal="right" vertical="center" wrapText="1" indent="2"/>
    </xf>
    <xf numFmtId="164" fontId="6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 wrapText="1" indent="2"/>
    </xf>
    <xf numFmtId="0" fontId="6" fillId="3" borderId="5" xfId="0" applyFont="1" applyFill="1" applyBorder="1" applyAlignment="1">
      <alignment horizontal="right" vertical="center" wrapText="1" indent="2"/>
    </xf>
    <xf numFmtId="0" fontId="8" fillId="0" borderId="0" xfId="0" applyFont="1" applyFill="1" applyAlignment="1">
      <alignment horizontal="right" indent="1"/>
    </xf>
    <xf numFmtId="0" fontId="10" fillId="3" borderId="6" xfId="0" applyFont="1" applyFill="1" applyBorder="1" applyAlignment="1">
      <alignment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 horizontal="centerContinuous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Continuous"/>
    </xf>
    <xf numFmtId="0" fontId="8" fillId="0" borderId="11" xfId="0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right" vertical="center" wrapText="1" indent="2"/>
    </xf>
    <xf numFmtId="0" fontId="17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indent="1"/>
    </xf>
    <xf numFmtId="164" fontId="0" fillId="0" borderId="11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9" fillId="0" borderId="0" xfId="0" applyFont="1" applyAlignment="1">
      <alignment horizontal="right" indent="1"/>
    </xf>
    <xf numFmtId="0" fontId="0" fillId="0" borderId="5" xfId="0" applyFont="1" applyBorder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right" vertical="center" indent="1"/>
    </xf>
    <xf numFmtId="0" fontId="0" fillId="0" borderId="6" xfId="0" applyFont="1" applyFill="1" applyBorder="1" applyAlignment="1">
      <alignment horizontal="right" vertical="center" indent="1"/>
    </xf>
    <xf numFmtId="0" fontId="0" fillId="0" borderId="7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right" vertical="center" indent="1"/>
    </xf>
    <xf numFmtId="0" fontId="12" fillId="0" borderId="6" xfId="0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right" vertical="center" indent="1"/>
    </xf>
    <xf numFmtId="0" fontId="10" fillId="0" borderId="6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0" fontId="7" fillId="0" borderId="5" xfId="0" applyFont="1" applyFill="1" applyBorder="1" applyAlignment="1">
      <alignment horizontal="right" vertical="center" wrapText="1" indent="1"/>
    </xf>
    <xf numFmtId="0" fontId="10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indent="1"/>
    </xf>
    <xf numFmtId="0" fontId="0" fillId="0" borderId="5" xfId="0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right" vertical="center" indent="1"/>
    </xf>
    <xf numFmtId="0" fontId="8" fillId="0" borderId="6" xfId="0" applyFont="1" applyFill="1" applyBorder="1" applyAlignment="1">
      <alignment horizontal="right" vertical="center" indent="1"/>
    </xf>
    <xf numFmtId="0" fontId="13" fillId="0" borderId="0" xfId="0" applyFont="1" applyFill="1" applyAlignment="1">
      <alignment horizontal="right" indent="1"/>
    </xf>
    <xf numFmtId="0" fontId="8" fillId="0" borderId="2" xfId="0" applyFont="1" applyFill="1" applyBorder="1" applyAlignment="1">
      <alignment horizontal="right" indent="1"/>
    </xf>
    <xf numFmtId="0" fontId="5" fillId="0" borderId="6" xfId="0" applyFont="1" applyFill="1" applyBorder="1" applyAlignment="1">
      <alignment horizontal="right" vertical="top" indent="1"/>
    </xf>
    <xf numFmtId="0" fontId="5" fillId="0" borderId="5" xfId="0" applyFont="1" applyFill="1" applyBorder="1" applyAlignment="1">
      <alignment horizontal="right" vertical="top" indent="1"/>
    </xf>
    <xf numFmtId="0" fontId="6" fillId="0" borderId="6" xfId="0" applyFont="1" applyFill="1" applyBorder="1" applyAlignment="1">
      <alignment horizontal="right" vertical="center" indent="1"/>
    </xf>
    <xf numFmtId="0" fontId="10" fillId="0" borderId="6" xfId="0" applyFont="1" applyFill="1" applyBorder="1" applyAlignment="1">
      <alignment horizontal="right" inden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0" fillId="0" borderId="1" xfId="0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right" vertical="center" wrapText="1" indent="2"/>
    </xf>
    <xf numFmtId="0" fontId="9" fillId="0" borderId="8" xfId="0" applyFont="1" applyBorder="1" applyAlignment="1">
      <alignment horizontal="right" vertical="center" wrapText="1" indent="2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6" xfId="0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9" fillId="0" borderId="9" xfId="0" applyFont="1" applyBorder="1" applyAlignment="1">
      <alignment horizontal="right" vertical="center" wrapText="1" indent="2"/>
    </xf>
    <xf numFmtId="0" fontId="9" fillId="0" borderId="14" xfId="0" applyFont="1" applyBorder="1" applyAlignment="1">
      <alignment horizontal="righ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workbookViewId="0" topLeftCell="A1">
      <pane ySplit="6" topLeftCell="BM14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6.00390625" style="42" customWidth="1"/>
    <col min="2" max="2" width="53.7109375" style="0" customWidth="1"/>
    <col min="3" max="3" width="11.28125" style="37" customWidth="1"/>
    <col min="4" max="4" width="9.7109375" style="123" customWidth="1"/>
    <col min="5" max="5" width="8.28125" style="123" customWidth="1"/>
    <col min="6" max="6" width="11.28125" style="37" customWidth="1"/>
    <col min="7" max="7" width="9.8515625" style="123" customWidth="1"/>
    <col min="8" max="8" width="7.8515625" style="123" customWidth="1"/>
    <col min="9" max="9" width="10.421875" style="36" customWidth="1"/>
    <col min="10" max="10" width="9.7109375" style="123" customWidth="1"/>
    <col min="11" max="11" width="8.7109375" style="123" customWidth="1"/>
  </cols>
  <sheetData>
    <row r="2" spans="1:11" ht="12.75">
      <c r="A2" s="254" t="s">
        <v>83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80"/>
      <c r="B3" s="1"/>
      <c r="C3" s="220"/>
      <c r="D3" s="125"/>
      <c r="E3" s="125"/>
      <c r="F3" s="220"/>
      <c r="G3" s="125"/>
      <c r="H3" s="132"/>
      <c r="I3" s="39"/>
      <c r="J3" s="132"/>
      <c r="K3" s="132"/>
    </row>
    <row r="4" spans="1:10" ht="14.25">
      <c r="A4" s="81"/>
      <c r="D4" s="165">
        <v>12254</v>
      </c>
      <c r="E4" s="127"/>
      <c r="G4" s="166">
        <v>76028</v>
      </c>
      <c r="H4" s="127"/>
      <c r="I4" s="37"/>
      <c r="J4" s="165">
        <f>SUM(D4:G4)</f>
        <v>88282</v>
      </c>
    </row>
    <row r="5" spans="1:11" ht="12.75">
      <c r="A5" s="255" t="s">
        <v>59</v>
      </c>
      <c r="B5" s="255" t="s">
        <v>57</v>
      </c>
      <c r="C5" s="251" t="s">
        <v>1</v>
      </c>
      <c r="D5" s="252"/>
      <c r="E5" s="253"/>
      <c r="F5" s="251" t="s">
        <v>2</v>
      </c>
      <c r="G5" s="252"/>
      <c r="H5" s="253"/>
      <c r="I5" s="251" t="s">
        <v>3</v>
      </c>
      <c r="J5" s="252"/>
      <c r="K5" s="253"/>
    </row>
    <row r="6" spans="1:11" ht="31.5" customHeight="1">
      <c r="A6" s="256"/>
      <c r="B6" s="256"/>
      <c r="C6" s="189" t="s">
        <v>5</v>
      </c>
      <c r="D6" s="130" t="s">
        <v>6</v>
      </c>
      <c r="E6" s="130" t="s">
        <v>7</v>
      </c>
      <c r="F6" s="189" t="s">
        <v>5</v>
      </c>
      <c r="G6" s="130" t="s">
        <v>6</v>
      </c>
      <c r="H6" s="130" t="s">
        <v>7</v>
      </c>
      <c r="I6" s="44" t="s">
        <v>5</v>
      </c>
      <c r="J6" s="130" t="s">
        <v>6</v>
      </c>
      <c r="K6" s="130" t="s">
        <v>7</v>
      </c>
    </row>
    <row r="7" spans="1:11" ht="15" thickBot="1">
      <c r="A7" s="250" t="s">
        <v>8</v>
      </c>
      <c r="B7" s="50" t="s">
        <v>9</v>
      </c>
      <c r="C7" s="98">
        <v>6311</v>
      </c>
      <c r="D7" s="76">
        <f aca="true" t="shared" si="0" ref="D7:D30">C7*1000/$D$4</f>
        <v>515.0155051411784</v>
      </c>
      <c r="E7" s="76">
        <f>C7*100/C$36</f>
        <v>13.890784231725839</v>
      </c>
      <c r="F7" s="98">
        <v>5249</v>
      </c>
      <c r="G7" s="76">
        <f aca="true" t="shared" si="1" ref="G7:G30">F7*1000/$G$4</f>
        <v>69.0403535539538</v>
      </c>
      <c r="H7" s="76">
        <f>F7*100/F$36</f>
        <v>2.4856985906955598</v>
      </c>
      <c r="I7" s="137">
        <f>C7+F7</f>
        <v>11560</v>
      </c>
      <c r="J7" s="76">
        <f aca="true" t="shared" si="2" ref="J7:J30">I7*1000/$J$4</f>
        <v>130.9440202985886</v>
      </c>
      <c r="K7" s="76">
        <f>I7*100/I$36</f>
        <v>4.5050486942763275</v>
      </c>
    </row>
    <row r="8" spans="1:11" ht="12.75">
      <c r="A8" s="244"/>
      <c r="B8" s="85" t="s">
        <v>10</v>
      </c>
      <c r="C8" s="221">
        <v>143</v>
      </c>
      <c r="D8" s="109">
        <f t="shared" si="0"/>
        <v>11.669658886894075</v>
      </c>
      <c r="E8" s="109">
        <f aca="true" t="shared" si="3" ref="E8:E36">C8*100/C$36</f>
        <v>0.3147491911165893</v>
      </c>
      <c r="F8" s="221">
        <v>221</v>
      </c>
      <c r="G8" s="109">
        <f t="shared" si="1"/>
        <v>2.9068238017572474</v>
      </c>
      <c r="H8" s="109">
        <f aca="true" t="shared" si="4" ref="H8:H36">F8*100/F$36</f>
        <v>0.10465600848613427</v>
      </c>
      <c r="I8" s="106">
        <f aca="true" t="shared" si="5" ref="I8:I35">C8+F8</f>
        <v>364</v>
      </c>
      <c r="J8" s="109">
        <f t="shared" si="2"/>
        <v>4.123150812170091</v>
      </c>
      <c r="K8" s="109">
        <f aca="true" t="shared" si="6" ref="K8:K36">I8*100/I$36</f>
        <v>0.14185447445645186</v>
      </c>
    </row>
    <row r="9" spans="1:11" ht="15" thickBot="1">
      <c r="A9" s="248" t="s">
        <v>11</v>
      </c>
      <c r="B9" s="50" t="s">
        <v>12</v>
      </c>
      <c r="C9" s="98">
        <v>148</v>
      </c>
      <c r="D9" s="76">
        <f t="shared" si="0"/>
        <v>12.077688917904357</v>
      </c>
      <c r="E9" s="76">
        <f t="shared" si="3"/>
        <v>0.32575440758919727</v>
      </c>
      <c r="F9" s="98">
        <v>5244</v>
      </c>
      <c r="G9" s="76">
        <f t="shared" si="1"/>
        <v>68.97458830957015</v>
      </c>
      <c r="H9" s="76">
        <f t="shared" si="4"/>
        <v>2.483330807698136</v>
      </c>
      <c r="I9" s="137">
        <f t="shared" si="5"/>
        <v>5392</v>
      </c>
      <c r="J9" s="76">
        <f t="shared" si="2"/>
        <v>61.0770032396185</v>
      </c>
      <c r="K9" s="76">
        <f t="shared" si="6"/>
        <v>2.101316830409858</v>
      </c>
    </row>
    <row r="10" spans="1:11" ht="12.75">
      <c r="A10" s="249"/>
      <c r="B10" s="85" t="s">
        <v>13</v>
      </c>
      <c r="C10" s="221">
        <v>4</v>
      </c>
      <c r="D10" s="109">
        <f t="shared" si="0"/>
        <v>0.3264240248082259</v>
      </c>
      <c r="E10" s="109">
        <f t="shared" si="3"/>
        <v>0.008804173178086412</v>
      </c>
      <c r="F10" s="221">
        <v>1895</v>
      </c>
      <c r="G10" s="109">
        <f t="shared" si="1"/>
        <v>24.92502762140264</v>
      </c>
      <c r="H10" s="109">
        <f t="shared" si="4"/>
        <v>0.8973897560236399</v>
      </c>
      <c r="I10" s="106">
        <f t="shared" si="5"/>
        <v>1899</v>
      </c>
      <c r="J10" s="109">
        <f t="shared" si="2"/>
        <v>21.51061371514012</v>
      </c>
      <c r="K10" s="109">
        <f t="shared" si="6"/>
        <v>0.7400594697604452</v>
      </c>
    </row>
    <row r="11" spans="1:11" ht="14.25">
      <c r="A11" s="20" t="s">
        <v>14</v>
      </c>
      <c r="B11" s="12" t="s">
        <v>15</v>
      </c>
      <c r="C11" s="222">
        <v>201</v>
      </c>
      <c r="D11" s="34">
        <f t="shared" si="0"/>
        <v>16.40280724661335</v>
      </c>
      <c r="E11" s="34">
        <f t="shared" si="3"/>
        <v>0.44240970219884224</v>
      </c>
      <c r="F11" s="77">
        <v>1439</v>
      </c>
      <c r="G11" s="34">
        <f t="shared" si="1"/>
        <v>18.92723733361393</v>
      </c>
      <c r="H11" s="34">
        <f t="shared" si="4"/>
        <v>0.6814479466585847</v>
      </c>
      <c r="I11" s="138">
        <f t="shared" si="5"/>
        <v>1640</v>
      </c>
      <c r="J11" s="34">
        <f t="shared" si="2"/>
        <v>18.576833329557555</v>
      </c>
      <c r="K11" s="34">
        <f t="shared" si="6"/>
        <v>0.6391245552433544</v>
      </c>
    </row>
    <row r="12" spans="1:11" ht="26.25" thickBot="1">
      <c r="A12" s="248" t="s">
        <v>16</v>
      </c>
      <c r="B12" s="50" t="s">
        <v>17</v>
      </c>
      <c r="C12" s="98">
        <v>306</v>
      </c>
      <c r="D12" s="76">
        <f t="shared" si="0"/>
        <v>24.97143789782928</v>
      </c>
      <c r="E12" s="76">
        <f t="shared" si="3"/>
        <v>0.6735192481236106</v>
      </c>
      <c r="F12" s="98">
        <v>15569</v>
      </c>
      <c r="G12" s="76">
        <f t="shared" si="1"/>
        <v>204.77981796180356</v>
      </c>
      <c r="H12" s="76">
        <f t="shared" si="4"/>
        <v>7.372802697378391</v>
      </c>
      <c r="I12" s="137">
        <f t="shared" si="5"/>
        <v>15875</v>
      </c>
      <c r="J12" s="76">
        <f t="shared" si="2"/>
        <v>179.82148116263792</v>
      </c>
      <c r="K12" s="76">
        <f t="shared" si="6"/>
        <v>6.186647752736739</v>
      </c>
    </row>
    <row r="13" spans="1:11" ht="12.75">
      <c r="A13" s="249"/>
      <c r="B13" s="147" t="s">
        <v>18</v>
      </c>
      <c r="C13" s="221">
        <v>36</v>
      </c>
      <c r="D13" s="109">
        <f t="shared" si="0"/>
        <v>2.937816223274033</v>
      </c>
      <c r="E13" s="109">
        <f t="shared" si="3"/>
        <v>0.07923755860277772</v>
      </c>
      <c r="F13" s="221">
        <v>6988</v>
      </c>
      <c r="G13" s="109">
        <f t="shared" si="1"/>
        <v>91.91350555058662</v>
      </c>
      <c r="H13" s="109">
        <f t="shared" si="4"/>
        <v>3.309213517199576</v>
      </c>
      <c r="I13" s="106">
        <f t="shared" si="5"/>
        <v>7024</v>
      </c>
      <c r="J13" s="109">
        <f t="shared" si="2"/>
        <v>79.56321787000748</v>
      </c>
      <c r="K13" s="109">
        <f t="shared" si="6"/>
        <v>2.737323704895928</v>
      </c>
    </row>
    <row r="14" spans="1:11" ht="14.25">
      <c r="A14" s="19" t="s">
        <v>19</v>
      </c>
      <c r="B14" s="14" t="s">
        <v>20</v>
      </c>
      <c r="C14" s="77">
        <v>450</v>
      </c>
      <c r="D14" s="34">
        <f t="shared" si="0"/>
        <v>36.72270279092541</v>
      </c>
      <c r="E14" s="34">
        <f t="shared" si="3"/>
        <v>0.9904694825347214</v>
      </c>
      <c r="F14" s="77">
        <v>5144</v>
      </c>
      <c r="G14" s="34">
        <f t="shared" si="1"/>
        <v>67.6592834218972</v>
      </c>
      <c r="H14" s="34">
        <f t="shared" si="4"/>
        <v>2.435975147749659</v>
      </c>
      <c r="I14" s="138">
        <f t="shared" si="5"/>
        <v>5594</v>
      </c>
      <c r="J14" s="34">
        <f t="shared" si="2"/>
        <v>63.36512539362497</v>
      </c>
      <c r="K14" s="34">
        <f t="shared" si="6"/>
        <v>2.1800382695312956</v>
      </c>
    </row>
    <row r="15" spans="1:11" ht="14.25">
      <c r="A15" s="19" t="s">
        <v>21</v>
      </c>
      <c r="B15" s="14" t="s">
        <v>22</v>
      </c>
      <c r="C15" s="77">
        <v>527</v>
      </c>
      <c r="D15" s="34">
        <f t="shared" si="0"/>
        <v>43.00636526848376</v>
      </c>
      <c r="E15" s="34">
        <f t="shared" si="3"/>
        <v>1.159949816212885</v>
      </c>
      <c r="F15" s="77">
        <v>10510</v>
      </c>
      <c r="G15" s="34">
        <f t="shared" si="1"/>
        <v>138.23854369442836</v>
      </c>
      <c r="H15" s="34">
        <f t="shared" si="4"/>
        <v>4.977079860584937</v>
      </c>
      <c r="I15" s="138">
        <f t="shared" si="5"/>
        <v>11037</v>
      </c>
      <c r="J15" s="34">
        <f t="shared" si="2"/>
        <v>125.01982284044313</v>
      </c>
      <c r="K15" s="34">
        <f t="shared" si="6"/>
        <v>4.301230314768843</v>
      </c>
    </row>
    <row r="16" spans="1:11" ht="14.25">
      <c r="A16" s="20" t="s">
        <v>23</v>
      </c>
      <c r="B16" s="12" t="s">
        <v>24</v>
      </c>
      <c r="C16" s="77">
        <v>3066</v>
      </c>
      <c r="D16" s="34">
        <f t="shared" si="0"/>
        <v>250.20401501550515</v>
      </c>
      <c r="E16" s="34">
        <f t="shared" si="3"/>
        <v>6.748398741003236</v>
      </c>
      <c r="F16" s="77">
        <v>14918</v>
      </c>
      <c r="G16" s="34">
        <f t="shared" si="1"/>
        <v>196.21718314305255</v>
      </c>
      <c r="H16" s="34">
        <f t="shared" si="4"/>
        <v>7.064517351113805</v>
      </c>
      <c r="I16" s="138">
        <f t="shared" si="5"/>
        <v>17984</v>
      </c>
      <c r="J16" s="34">
        <f t="shared" si="2"/>
        <v>203.71083573095308</v>
      </c>
      <c r="K16" s="34">
        <f t="shared" si="6"/>
        <v>7.008546342375906</v>
      </c>
    </row>
    <row r="17" spans="1:11" ht="14.25">
      <c r="A17" s="19" t="s">
        <v>25</v>
      </c>
      <c r="B17" s="14" t="s">
        <v>26</v>
      </c>
      <c r="C17" s="77">
        <v>1082</v>
      </c>
      <c r="D17" s="34">
        <f t="shared" si="0"/>
        <v>88.2976987106251</v>
      </c>
      <c r="E17" s="34">
        <f t="shared" si="3"/>
        <v>2.3815288446723746</v>
      </c>
      <c r="F17" s="77">
        <v>5529</v>
      </c>
      <c r="G17" s="34">
        <f t="shared" si="1"/>
        <v>72.7232072394381</v>
      </c>
      <c r="H17" s="34">
        <f t="shared" si="4"/>
        <v>2.618294438551296</v>
      </c>
      <c r="I17" s="138">
        <f t="shared" si="5"/>
        <v>6611</v>
      </c>
      <c r="J17" s="34">
        <f t="shared" si="2"/>
        <v>74.88502752542988</v>
      </c>
      <c r="K17" s="34">
        <f t="shared" si="6"/>
        <v>2.5763734358011074</v>
      </c>
    </row>
    <row r="18" spans="1:11" ht="15" customHeight="1" thickBot="1">
      <c r="A18" s="245" t="s">
        <v>27</v>
      </c>
      <c r="B18" s="86" t="s">
        <v>28</v>
      </c>
      <c r="C18" s="98">
        <v>417</v>
      </c>
      <c r="D18" s="84">
        <f t="shared" si="0"/>
        <v>34.02970458625755</v>
      </c>
      <c r="E18" s="84">
        <f t="shared" si="3"/>
        <v>0.9178350538155086</v>
      </c>
      <c r="F18" s="98">
        <v>58120</v>
      </c>
      <c r="G18" s="84">
        <f t="shared" si="1"/>
        <v>764.4552007155258</v>
      </c>
      <c r="H18" s="84">
        <f t="shared" si="4"/>
        <v>27.523109562054856</v>
      </c>
      <c r="I18" s="137">
        <f t="shared" si="5"/>
        <v>58537</v>
      </c>
      <c r="J18" s="84">
        <f t="shared" si="2"/>
        <v>663.0683491538479</v>
      </c>
      <c r="K18" s="84">
        <f t="shared" si="6"/>
        <v>22.81245981114649</v>
      </c>
    </row>
    <row r="19" spans="1:11" ht="14.25">
      <c r="A19" s="246"/>
      <c r="B19" s="85" t="s">
        <v>29</v>
      </c>
      <c r="C19" s="223">
        <v>42</v>
      </c>
      <c r="D19" s="109">
        <f t="shared" si="0"/>
        <v>3.4274522604863717</v>
      </c>
      <c r="E19" s="109">
        <f t="shared" si="3"/>
        <v>0.09244381836990734</v>
      </c>
      <c r="F19" s="221">
        <v>38940</v>
      </c>
      <c r="G19" s="109">
        <f t="shared" si="1"/>
        <v>512.1797232598516</v>
      </c>
      <c r="H19" s="109">
        <f t="shared" si="4"/>
        <v>18.44029398393696</v>
      </c>
      <c r="I19" s="106">
        <f t="shared" si="5"/>
        <v>38982</v>
      </c>
      <c r="J19" s="109">
        <f t="shared" si="2"/>
        <v>441.5622663736662</v>
      </c>
      <c r="K19" s="109">
        <f t="shared" si="6"/>
        <v>15.191678910058807</v>
      </c>
    </row>
    <row r="20" spans="1:11" ht="12.75">
      <c r="A20" s="246"/>
      <c r="B20" s="148" t="s">
        <v>64</v>
      </c>
      <c r="C20" s="224"/>
      <c r="D20" s="114">
        <f t="shared" si="0"/>
        <v>0</v>
      </c>
      <c r="E20" s="114">
        <f t="shared" si="3"/>
        <v>0</v>
      </c>
      <c r="F20" s="224">
        <v>4512</v>
      </c>
      <c r="G20" s="114">
        <f t="shared" si="1"/>
        <v>59.34655653180407</v>
      </c>
      <c r="H20" s="114">
        <f t="shared" si="4"/>
        <v>2.136687376875284</v>
      </c>
      <c r="I20" s="139">
        <f t="shared" si="5"/>
        <v>4512</v>
      </c>
      <c r="J20" s="114">
        <f t="shared" si="2"/>
        <v>51.108946331075416</v>
      </c>
      <c r="K20" s="114">
        <f t="shared" si="6"/>
        <v>1.758371947108546</v>
      </c>
    </row>
    <row r="21" spans="1:11" ht="12.75">
      <c r="A21" s="247"/>
      <c r="B21" s="149" t="s">
        <v>30</v>
      </c>
      <c r="C21" s="224"/>
      <c r="D21" s="114">
        <f t="shared" si="0"/>
        <v>0</v>
      </c>
      <c r="E21" s="114">
        <f t="shared" si="3"/>
        <v>0</v>
      </c>
      <c r="F21" s="224">
        <v>2830</v>
      </c>
      <c r="G21" s="114">
        <f t="shared" si="1"/>
        <v>37.22312832114484</v>
      </c>
      <c r="H21" s="114">
        <f t="shared" si="4"/>
        <v>1.3401651765419003</v>
      </c>
      <c r="I21" s="139">
        <f t="shared" si="5"/>
        <v>2830</v>
      </c>
      <c r="J21" s="114">
        <f t="shared" si="2"/>
        <v>32.056364830882856</v>
      </c>
      <c r="K21" s="114">
        <f t="shared" si="6"/>
        <v>1.102879567889447</v>
      </c>
    </row>
    <row r="22" spans="1:11" ht="15" thickBot="1">
      <c r="A22" s="245" t="s">
        <v>31</v>
      </c>
      <c r="B22" s="86" t="s">
        <v>32</v>
      </c>
      <c r="C22" s="98">
        <v>21099</v>
      </c>
      <c r="D22" s="84">
        <f t="shared" si="0"/>
        <v>1721.8051248571894</v>
      </c>
      <c r="E22" s="84">
        <f t="shared" si="3"/>
        <v>46.43981247111131</v>
      </c>
      <c r="F22" s="98">
        <v>17982</v>
      </c>
      <c r="G22" s="84">
        <f t="shared" si="1"/>
        <v>236.51812490135214</v>
      </c>
      <c r="H22" s="84">
        <f t="shared" si="4"/>
        <v>8.515494771935142</v>
      </c>
      <c r="I22" s="137">
        <f t="shared" si="5"/>
        <v>39081</v>
      </c>
      <c r="J22" s="84">
        <f t="shared" si="2"/>
        <v>442.6836727758773</v>
      </c>
      <c r="K22" s="84">
        <f t="shared" si="6"/>
        <v>15.230260209430204</v>
      </c>
    </row>
    <row r="23" spans="1:11" ht="12.75">
      <c r="A23" s="246"/>
      <c r="B23" s="85" t="s">
        <v>33</v>
      </c>
      <c r="C23" s="221">
        <v>12782</v>
      </c>
      <c r="D23" s="109">
        <f t="shared" si="0"/>
        <v>1043.0879712746857</v>
      </c>
      <c r="E23" s="109">
        <f t="shared" si="3"/>
        <v>28.133735390575133</v>
      </c>
      <c r="F23" s="221">
        <v>5895</v>
      </c>
      <c r="G23" s="109">
        <f t="shared" si="1"/>
        <v>77.53722312832114</v>
      </c>
      <c r="H23" s="109">
        <f t="shared" si="4"/>
        <v>2.7916161539627216</v>
      </c>
      <c r="I23" s="106">
        <f t="shared" si="5"/>
        <v>18677</v>
      </c>
      <c r="J23" s="109">
        <f t="shared" si="2"/>
        <v>211.56068054643075</v>
      </c>
      <c r="K23" s="109">
        <f t="shared" si="6"/>
        <v>7.27861543797569</v>
      </c>
    </row>
    <row r="24" spans="1:11" ht="12.75">
      <c r="A24" s="246"/>
      <c r="B24" s="150" t="s">
        <v>55</v>
      </c>
      <c r="C24" s="224">
        <v>330</v>
      </c>
      <c r="D24" s="114">
        <f t="shared" si="0"/>
        <v>26.929982046678635</v>
      </c>
      <c r="E24" s="114">
        <f t="shared" si="3"/>
        <v>0.7263442871921291</v>
      </c>
      <c r="F24" s="224">
        <v>749</v>
      </c>
      <c r="G24" s="114">
        <f t="shared" si="1"/>
        <v>9.85163360867049</v>
      </c>
      <c r="H24" s="114">
        <f t="shared" si="4"/>
        <v>0.35469389301409304</v>
      </c>
      <c r="I24" s="139">
        <f t="shared" si="5"/>
        <v>1079</v>
      </c>
      <c r="J24" s="114">
        <f t="shared" si="2"/>
        <v>12.222197050361341</v>
      </c>
      <c r="K24" s="114">
        <f t="shared" si="6"/>
        <v>0.42049719213876796</v>
      </c>
    </row>
    <row r="25" spans="1:11" ht="12.75">
      <c r="A25" s="247"/>
      <c r="B25" s="150" t="s">
        <v>56</v>
      </c>
      <c r="C25" s="224">
        <v>4947</v>
      </c>
      <c r="D25" s="114">
        <f t="shared" si="0"/>
        <v>403.7049126815734</v>
      </c>
      <c r="E25" s="114">
        <f t="shared" si="3"/>
        <v>10.88856117799837</v>
      </c>
      <c r="F25" s="224">
        <v>3676</v>
      </c>
      <c r="G25" s="114">
        <f t="shared" si="1"/>
        <v>48.3506076708581</v>
      </c>
      <c r="H25" s="114">
        <f t="shared" si="4"/>
        <v>1.740794059706016</v>
      </c>
      <c r="I25" s="139">
        <f t="shared" si="5"/>
        <v>8623</v>
      </c>
      <c r="J25" s="114">
        <f t="shared" si="2"/>
        <v>97.67563036632609</v>
      </c>
      <c r="K25" s="114">
        <f t="shared" si="6"/>
        <v>3.3604701462581987</v>
      </c>
    </row>
    <row r="26" spans="1:11" ht="14.25">
      <c r="A26" s="20" t="s">
        <v>34</v>
      </c>
      <c r="B26" s="12" t="s">
        <v>35</v>
      </c>
      <c r="C26" s="77">
        <v>1422</v>
      </c>
      <c r="D26" s="25">
        <f t="shared" si="0"/>
        <v>116.0437408193243</v>
      </c>
      <c r="E26" s="25">
        <f t="shared" si="3"/>
        <v>3.12988356480972</v>
      </c>
      <c r="F26" s="77">
        <v>10693</v>
      </c>
      <c r="G26" s="25">
        <f t="shared" si="1"/>
        <v>140.6455516388699</v>
      </c>
      <c r="H26" s="25">
        <f t="shared" si="4"/>
        <v>5.06374071829065</v>
      </c>
      <c r="I26" s="138">
        <f t="shared" si="5"/>
        <v>12115</v>
      </c>
      <c r="J26" s="25">
        <f t="shared" si="2"/>
        <v>137.2306925534084</v>
      </c>
      <c r="K26" s="25">
        <f t="shared" si="6"/>
        <v>4.721337796812951</v>
      </c>
    </row>
    <row r="27" spans="1:11" ht="14.25">
      <c r="A27" s="20" t="s">
        <v>36</v>
      </c>
      <c r="B27" s="12" t="s">
        <v>37</v>
      </c>
      <c r="C27" s="77">
        <v>3511</v>
      </c>
      <c r="D27" s="25">
        <f t="shared" si="0"/>
        <v>286.5186877754203</v>
      </c>
      <c r="E27" s="25">
        <f t="shared" si="3"/>
        <v>7.727863007065349</v>
      </c>
      <c r="F27" s="77">
        <v>7397</v>
      </c>
      <c r="G27" s="25">
        <f t="shared" si="1"/>
        <v>97.29310254116905</v>
      </c>
      <c r="H27" s="25">
        <f t="shared" si="4"/>
        <v>3.5028981663888468</v>
      </c>
      <c r="I27" s="138">
        <f t="shared" si="5"/>
        <v>10908</v>
      </c>
      <c r="J27" s="25">
        <f t="shared" si="2"/>
        <v>123.55859631634988</v>
      </c>
      <c r="K27" s="25">
        <f t="shared" si="6"/>
        <v>4.2509577125576286</v>
      </c>
    </row>
    <row r="28" spans="1:11" ht="25.5">
      <c r="A28" s="20" t="s">
        <v>38</v>
      </c>
      <c r="B28" s="12" t="s">
        <v>39</v>
      </c>
      <c r="C28" s="222">
        <v>889</v>
      </c>
      <c r="D28" s="34">
        <f t="shared" si="0"/>
        <v>72.5477395136282</v>
      </c>
      <c r="E28" s="34">
        <f t="shared" si="3"/>
        <v>1.9567274888297053</v>
      </c>
      <c r="F28" s="77">
        <v>15006</v>
      </c>
      <c r="G28" s="34">
        <f t="shared" si="1"/>
        <v>197.37465144420477</v>
      </c>
      <c r="H28" s="34">
        <f t="shared" si="4"/>
        <v>7.106190331868465</v>
      </c>
      <c r="I28" s="138">
        <f t="shared" si="5"/>
        <v>15895</v>
      </c>
      <c r="J28" s="34">
        <f t="shared" si="2"/>
        <v>180.04802791055934</v>
      </c>
      <c r="K28" s="34">
        <f t="shared" si="6"/>
        <v>6.1944419546299505</v>
      </c>
    </row>
    <row r="29" spans="1:11" ht="15" thickBot="1">
      <c r="A29" s="248" t="s">
        <v>40</v>
      </c>
      <c r="B29" s="88" t="s">
        <v>41</v>
      </c>
      <c r="C29" s="98">
        <v>1665</v>
      </c>
      <c r="D29" s="84">
        <f t="shared" si="0"/>
        <v>135.87400032642404</v>
      </c>
      <c r="E29" s="84">
        <f t="shared" si="3"/>
        <v>3.6647370853784693</v>
      </c>
      <c r="F29" s="98">
        <v>25216</v>
      </c>
      <c r="G29" s="84">
        <f t="shared" si="1"/>
        <v>331.66728047561423</v>
      </c>
      <c r="H29" s="84">
        <f t="shared" si="4"/>
        <v>11.94120321260797</v>
      </c>
      <c r="I29" s="137">
        <f t="shared" si="5"/>
        <v>26881</v>
      </c>
      <c r="J29" s="84">
        <f t="shared" si="2"/>
        <v>304.4901565438028</v>
      </c>
      <c r="K29" s="84">
        <f t="shared" si="6"/>
        <v>10.475797054571105</v>
      </c>
    </row>
    <row r="30" spans="1:11" ht="12.75">
      <c r="A30" s="249"/>
      <c r="B30" s="147" t="s">
        <v>42</v>
      </c>
      <c r="C30" s="221">
        <v>730</v>
      </c>
      <c r="D30" s="109">
        <f t="shared" si="0"/>
        <v>59.57238452750122</v>
      </c>
      <c r="E30" s="109">
        <f t="shared" si="3"/>
        <v>1.6067616050007703</v>
      </c>
      <c r="F30" s="221">
        <v>4675</v>
      </c>
      <c r="G30" s="109">
        <f t="shared" si="1"/>
        <v>61.490503498711</v>
      </c>
      <c r="H30" s="109">
        <f t="shared" si="4"/>
        <v>2.2138771025913018</v>
      </c>
      <c r="I30" s="106">
        <f t="shared" si="5"/>
        <v>5405</v>
      </c>
      <c r="J30" s="109">
        <f t="shared" si="2"/>
        <v>61.224258625767426</v>
      </c>
      <c r="K30" s="109">
        <f t="shared" si="6"/>
        <v>2.1063830616404458</v>
      </c>
    </row>
    <row r="31" spans="1:11" ht="14.25">
      <c r="A31" s="20" t="s">
        <v>43</v>
      </c>
      <c r="B31" s="12" t="s">
        <v>44</v>
      </c>
      <c r="C31" s="77">
        <v>35</v>
      </c>
      <c r="D31" s="25">
        <f aca="true" t="shared" si="7" ref="D31:D36">C31*1000/$D$4</f>
        <v>2.8562102170719763</v>
      </c>
      <c r="E31" s="25">
        <f t="shared" si="3"/>
        <v>0.07703651530825611</v>
      </c>
      <c r="F31" s="77">
        <v>761</v>
      </c>
      <c r="G31" s="25">
        <f aca="true" t="shared" si="8" ref="G31:G36">F31*1000/$G$4</f>
        <v>10.009470195191245</v>
      </c>
      <c r="H31" s="25">
        <f t="shared" si="4"/>
        <v>0.3603765722079103</v>
      </c>
      <c r="I31" s="138">
        <f t="shared" si="5"/>
        <v>796</v>
      </c>
      <c r="J31" s="25">
        <f aca="true" t="shared" si="9" ref="J31:J36">I31*1000/$J$4</f>
        <v>9.016560567273057</v>
      </c>
      <c r="K31" s="25">
        <f t="shared" si="6"/>
        <v>0.31020923534982325</v>
      </c>
    </row>
    <row r="32" spans="1:11" ht="22.5" customHeight="1">
      <c r="A32" s="20" t="s">
        <v>45</v>
      </c>
      <c r="B32" s="12" t="s">
        <v>46</v>
      </c>
      <c r="C32" s="77">
        <v>128</v>
      </c>
      <c r="D32" s="34">
        <f t="shared" si="7"/>
        <v>10.44556879386323</v>
      </c>
      <c r="E32" s="34">
        <f t="shared" si="3"/>
        <v>0.2817335416987652</v>
      </c>
      <c r="F32" s="77"/>
      <c r="G32" s="34">
        <f t="shared" si="8"/>
        <v>0</v>
      </c>
      <c r="H32" s="34">
        <f t="shared" si="4"/>
        <v>0</v>
      </c>
      <c r="I32" s="138">
        <f t="shared" si="5"/>
        <v>128</v>
      </c>
      <c r="J32" s="34">
        <f t="shared" si="9"/>
        <v>1.4498991866971749</v>
      </c>
      <c r="K32" s="34">
        <f t="shared" si="6"/>
        <v>0.04988289211655449</v>
      </c>
    </row>
    <row r="33" spans="1:11" ht="14.25">
      <c r="A33" s="20" t="s">
        <v>47</v>
      </c>
      <c r="B33" s="12" t="s">
        <v>48</v>
      </c>
      <c r="C33" s="77">
        <v>810</v>
      </c>
      <c r="D33" s="25">
        <f t="shared" si="7"/>
        <v>66.10086502366575</v>
      </c>
      <c r="E33" s="25">
        <f t="shared" si="3"/>
        <v>1.7828450685624986</v>
      </c>
      <c r="F33" s="77">
        <v>88</v>
      </c>
      <c r="G33" s="25">
        <f t="shared" si="8"/>
        <v>1.1574683011522071</v>
      </c>
      <c r="H33" s="25">
        <f t="shared" si="4"/>
        <v>0.0416729807546598</v>
      </c>
      <c r="I33" s="138">
        <f t="shared" si="5"/>
        <v>898</v>
      </c>
      <c r="J33" s="25">
        <f t="shared" si="9"/>
        <v>10.171948981672369</v>
      </c>
      <c r="K33" s="25">
        <f t="shared" si="6"/>
        <v>0.34995966500520265</v>
      </c>
    </row>
    <row r="34" spans="1:11" ht="14.25">
      <c r="A34" s="20" t="s">
        <v>49</v>
      </c>
      <c r="B34" s="12" t="s">
        <v>50</v>
      </c>
      <c r="C34" s="77">
        <v>1743</v>
      </c>
      <c r="D34" s="25">
        <f t="shared" si="7"/>
        <v>142.23926881018443</v>
      </c>
      <c r="E34" s="25">
        <f t="shared" si="3"/>
        <v>3.8364184623511544</v>
      </c>
      <c r="F34" s="77">
        <v>3920</v>
      </c>
      <c r="G34" s="25">
        <f t="shared" si="8"/>
        <v>51.55995159678013</v>
      </c>
      <c r="H34" s="25">
        <f t="shared" si="4"/>
        <v>1.8563418699803</v>
      </c>
      <c r="I34" s="138">
        <f t="shared" si="5"/>
        <v>5663</v>
      </c>
      <c r="J34" s="25">
        <f t="shared" si="9"/>
        <v>64.14671167395392</v>
      </c>
      <c r="K34" s="25">
        <f t="shared" si="6"/>
        <v>2.2069282660628757</v>
      </c>
    </row>
    <row r="35" spans="1:11" ht="15" thickBot="1">
      <c r="A35" s="164" t="s">
        <v>51</v>
      </c>
      <c r="B35" s="50" t="s">
        <v>52</v>
      </c>
      <c r="C35" s="98">
        <v>1623</v>
      </c>
      <c r="D35" s="84">
        <f t="shared" si="7"/>
        <v>132.44654806593766</v>
      </c>
      <c r="E35" s="84">
        <f t="shared" si="3"/>
        <v>3.572293267008562</v>
      </c>
      <c r="F35" s="98">
        <v>8383</v>
      </c>
      <c r="G35" s="84">
        <f t="shared" si="8"/>
        <v>110.26200873362446</v>
      </c>
      <c r="H35" s="84">
        <f t="shared" si="4"/>
        <v>3.9698249734808306</v>
      </c>
      <c r="I35" s="137">
        <f t="shared" si="5"/>
        <v>10006</v>
      </c>
      <c r="J35" s="84">
        <f t="shared" si="9"/>
        <v>113.34133798509322</v>
      </c>
      <c r="K35" s="84">
        <f t="shared" si="6"/>
        <v>3.8994392071737836</v>
      </c>
    </row>
    <row r="36" spans="1:11" ht="15">
      <c r="A36" s="163"/>
      <c r="B36" s="143" t="s">
        <v>53</v>
      </c>
      <c r="C36" s="151">
        <f>C7+C9+C11+C12+SUM(C14:C18)+C22+SUM(C26:C29)+SUM(C31:C35)</f>
        <v>45433</v>
      </c>
      <c r="D36" s="117">
        <f t="shared" si="7"/>
        <v>3707.6056797780316</v>
      </c>
      <c r="E36" s="117">
        <f t="shared" si="3"/>
        <v>100</v>
      </c>
      <c r="F36" s="151">
        <f>F7+F9+F11+F12+SUM(F14:F18)+F22+SUM(F26:F29)+SUM(F31:F35)</f>
        <v>211168</v>
      </c>
      <c r="G36" s="117">
        <f t="shared" si="8"/>
        <v>2777.5030252012416</v>
      </c>
      <c r="H36" s="117">
        <f t="shared" si="4"/>
        <v>100</v>
      </c>
      <c r="I36" s="151">
        <f>I7+I9+I11+I12+SUM(I14:I18)+I22+SUM(I26:I29)+SUM(I31:I35)</f>
        <v>256601</v>
      </c>
      <c r="J36" s="117">
        <f t="shared" si="9"/>
        <v>2906.606103169389</v>
      </c>
      <c r="K36" s="117">
        <f t="shared" si="6"/>
        <v>100</v>
      </c>
    </row>
    <row r="37" ht="12.75">
      <c r="B37" s="243"/>
    </row>
  </sheetData>
  <mergeCells count="12">
    <mergeCell ref="F5:H5"/>
    <mergeCell ref="C5:E5"/>
    <mergeCell ref="I5:K5"/>
    <mergeCell ref="A2:K2"/>
    <mergeCell ref="A5:A6"/>
    <mergeCell ref="B5:B6"/>
    <mergeCell ref="A22:A25"/>
    <mergeCell ref="A29:A30"/>
    <mergeCell ref="A7:A8"/>
    <mergeCell ref="A9:A10"/>
    <mergeCell ref="A12:A13"/>
    <mergeCell ref="A18:A21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workbookViewId="0" topLeftCell="A1">
      <selection activeCell="D4" sqref="D4"/>
    </sheetView>
  </sheetViews>
  <sheetFormatPr defaultColWidth="9.140625" defaultRowHeight="12.75"/>
  <cols>
    <col min="1" max="1" width="6.00390625" style="0" customWidth="1"/>
    <col min="2" max="2" width="55.0039062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7.5" customHeight="1"/>
    <row r="2" spans="1:11" ht="12.75">
      <c r="A2" s="254" t="s">
        <v>79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9.75" customHeight="1">
      <c r="A3" s="1"/>
      <c r="B3" s="1"/>
      <c r="C3" s="230"/>
      <c r="D3" s="1"/>
      <c r="E3" s="1"/>
      <c r="F3" s="230"/>
      <c r="G3" s="1"/>
      <c r="H3" s="3"/>
      <c r="I3" s="3"/>
      <c r="J3" s="3"/>
      <c r="K3" s="3"/>
    </row>
    <row r="4" spans="1:10" ht="14.25">
      <c r="A4" s="4"/>
      <c r="D4" s="72">
        <v>2220</v>
      </c>
      <c r="E4" s="73"/>
      <c r="F4" s="73"/>
      <c r="G4" s="73">
        <v>11640</v>
      </c>
      <c r="H4" s="73"/>
      <c r="I4" s="73"/>
      <c r="J4" s="72">
        <f>SUM(D4:G4)</f>
        <v>13860</v>
      </c>
    </row>
    <row r="5" spans="1:11" ht="15.75" customHeight="1">
      <c r="A5" s="255" t="s">
        <v>59</v>
      </c>
      <c r="B5" s="288" t="s">
        <v>57</v>
      </c>
      <c r="C5" s="264" t="s">
        <v>1</v>
      </c>
      <c r="D5" s="265"/>
      <c r="E5" s="266"/>
      <c r="F5" s="264" t="s">
        <v>2</v>
      </c>
      <c r="G5" s="265"/>
      <c r="H5" s="266"/>
      <c r="I5" s="264" t="s">
        <v>3</v>
      </c>
      <c r="J5" s="265"/>
      <c r="K5" s="266"/>
    </row>
    <row r="6" spans="1:11" ht="24" customHeight="1">
      <c r="A6" s="256"/>
      <c r="B6" s="289"/>
      <c r="C6" s="189" t="s">
        <v>5</v>
      </c>
      <c r="D6" s="44" t="s">
        <v>6</v>
      </c>
      <c r="E6" s="44" t="s">
        <v>7</v>
      </c>
      <c r="F6" s="189" t="s">
        <v>5</v>
      </c>
      <c r="G6" s="44" t="s">
        <v>6</v>
      </c>
      <c r="H6" s="44" t="s">
        <v>7</v>
      </c>
      <c r="I6" s="44" t="s">
        <v>5</v>
      </c>
      <c r="J6" s="44" t="s">
        <v>6</v>
      </c>
      <c r="K6" s="44" t="s">
        <v>7</v>
      </c>
    </row>
    <row r="7" spans="1:11" ht="15" customHeight="1" thickBot="1">
      <c r="A7" s="250" t="s">
        <v>8</v>
      </c>
      <c r="B7" s="146" t="s">
        <v>9</v>
      </c>
      <c r="C7" s="98">
        <v>903</v>
      </c>
      <c r="D7" s="70">
        <f aca="true" t="shared" si="0" ref="D7:D36">C7*1000/$D$4</f>
        <v>406.7567567567568</v>
      </c>
      <c r="E7" s="70">
        <f aca="true" t="shared" si="1" ref="E7:E36">C7*100/C$36</f>
        <v>14.531702607016415</v>
      </c>
      <c r="F7" s="98">
        <v>201</v>
      </c>
      <c r="G7" s="70">
        <f aca="true" t="shared" si="2" ref="G7:G36">F7*1000/$G$4</f>
        <v>17.2680412371134</v>
      </c>
      <c r="H7" s="70">
        <f aca="true" t="shared" si="3" ref="H7:H36">F7*100/F$36</f>
        <v>0.8522004578987535</v>
      </c>
      <c r="I7" s="137">
        <f aca="true" t="shared" si="4" ref="I7:I35">C7+F7</f>
        <v>1104</v>
      </c>
      <c r="J7" s="70">
        <f aca="true" t="shared" si="5" ref="J7:J36">I7*1000/$J$4</f>
        <v>79.65367965367966</v>
      </c>
      <c r="K7" s="70">
        <f aca="true" t="shared" si="6" ref="K7:K36">I7*100/I$36</f>
        <v>3.704697986577181</v>
      </c>
    </row>
    <row r="8" spans="1:11" ht="12.75">
      <c r="A8" s="244"/>
      <c r="B8" s="175" t="s">
        <v>10</v>
      </c>
      <c r="C8" s="221">
        <v>4</v>
      </c>
      <c r="D8" s="108">
        <f t="shared" si="0"/>
        <v>1.8018018018018018</v>
      </c>
      <c r="E8" s="108">
        <f t="shared" si="1"/>
        <v>0.0643707756678468</v>
      </c>
      <c r="F8" s="221"/>
      <c r="G8" s="108">
        <f t="shared" si="2"/>
        <v>0</v>
      </c>
      <c r="H8" s="108">
        <f t="shared" si="3"/>
        <v>0</v>
      </c>
      <c r="I8" s="106">
        <f t="shared" si="4"/>
        <v>4</v>
      </c>
      <c r="J8" s="108">
        <f t="shared" si="5"/>
        <v>0.2886002886002886</v>
      </c>
      <c r="K8" s="108">
        <f t="shared" si="6"/>
        <v>0.013422818791946308</v>
      </c>
    </row>
    <row r="9" spans="1:11" ht="15.75" customHeight="1" thickBot="1">
      <c r="A9" s="250" t="s">
        <v>11</v>
      </c>
      <c r="B9" s="146" t="s">
        <v>12</v>
      </c>
      <c r="C9" s="98">
        <v>10</v>
      </c>
      <c r="D9" s="70">
        <f t="shared" si="0"/>
        <v>4.504504504504505</v>
      </c>
      <c r="E9" s="70">
        <f t="shared" si="1"/>
        <v>0.160926939169617</v>
      </c>
      <c r="F9" s="98">
        <v>329</v>
      </c>
      <c r="G9" s="70">
        <f t="shared" si="2"/>
        <v>28.264604810996563</v>
      </c>
      <c r="H9" s="70">
        <f t="shared" si="3"/>
        <v>1.3948952768591538</v>
      </c>
      <c r="I9" s="137">
        <f t="shared" si="4"/>
        <v>339</v>
      </c>
      <c r="J9" s="70">
        <f t="shared" si="5"/>
        <v>24.458874458874458</v>
      </c>
      <c r="K9" s="70">
        <f t="shared" si="6"/>
        <v>1.1375838926174497</v>
      </c>
    </row>
    <row r="10" spans="1:11" ht="12.75">
      <c r="A10" s="244"/>
      <c r="B10" s="175" t="s">
        <v>13</v>
      </c>
      <c r="C10" s="221"/>
      <c r="D10" s="108">
        <f t="shared" si="0"/>
        <v>0</v>
      </c>
      <c r="E10" s="108">
        <f t="shared" si="1"/>
        <v>0</v>
      </c>
      <c r="F10" s="221">
        <v>160</v>
      </c>
      <c r="G10" s="108">
        <f t="shared" si="2"/>
        <v>13.745704467353951</v>
      </c>
      <c r="H10" s="108">
        <f t="shared" si="3"/>
        <v>0.6783685237005003</v>
      </c>
      <c r="I10" s="106">
        <f t="shared" si="4"/>
        <v>160</v>
      </c>
      <c r="J10" s="108">
        <f t="shared" si="5"/>
        <v>11.544011544011545</v>
      </c>
      <c r="K10" s="108">
        <f t="shared" si="6"/>
        <v>0.5369127516778524</v>
      </c>
    </row>
    <row r="11" spans="1:11" ht="20.25" customHeight="1" thickBot="1">
      <c r="A11" s="21" t="s">
        <v>14</v>
      </c>
      <c r="B11" s="146" t="s">
        <v>15</v>
      </c>
      <c r="C11" s="98">
        <v>29</v>
      </c>
      <c r="D11" s="70">
        <f t="shared" si="0"/>
        <v>13.063063063063064</v>
      </c>
      <c r="E11" s="70">
        <f t="shared" si="1"/>
        <v>0.46668812359188927</v>
      </c>
      <c r="F11" s="98">
        <v>51</v>
      </c>
      <c r="G11" s="70">
        <f t="shared" si="2"/>
        <v>4.381443298969073</v>
      </c>
      <c r="H11" s="70">
        <f t="shared" si="3"/>
        <v>0.21622996692953447</v>
      </c>
      <c r="I11" s="137">
        <f t="shared" si="4"/>
        <v>80</v>
      </c>
      <c r="J11" s="70">
        <f t="shared" si="5"/>
        <v>5.772005772005772</v>
      </c>
      <c r="K11" s="70">
        <f t="shared" si="6"/>
        <v>0.2684563758389262</v>
      </c>
    </row>
    <row r="12" spans="1:11" ht="22.5" customHeight="1">
      <c r="A12" s="250" t="s">
        <v>16</v>
      </c>
      <c r="B12" s="195" t="s">
        <v>65</v>
      </c>
      <c r="C12" s="234">
        <v>13</v>
      </c>
      <c r="D12" s="69">
        <f t="shared" si="0"/>
        <v>5.8558558558558556</v>
      </c>
      <c r="E12" s="69">
        <f t="shared" si="1"/>
        <v>0.20920502092050208</v>
      </c>
      <c r="F12" s="234">
        <v>3224</v>
      </c>
      <c r="G12" s="69">
        <f t="shared" si="2"/>
        <v>276.97594501718214</v>
      </c>
      <c r="H12" s="69">
        <f t="shared" si="3"/>
        <v>13.669125752565082</v>
      </c>
      <c r="I12" s="196">
        <f t="shared" si="4"/>
        <v>3237</v>
      </c>
      <c r="J12" s="69">
        <f t="shared" si="5"/>
        <v>233.54978354978354</v>
      </c>
      <c r="K12" s="69">
        <f t="shared" si="6"/>
        <v>10.86241610738255</v>
      </c>
    </row>
    <row r="13" spans="1:11" ht="12.75">
      <c r="A13" s="244"/>
      <c r="B13" s="181" t="s">
        <v>18</v>
      </c>
      <c r="C13" s="224">
        <v>1</v>
      </c>
      <c r="D13" s="133">
        <f t="shared" si="0"/>
        <v>0.45045045045045046</v>
      </c>
      <c r="E13" s="133">
        <f t="shared" si="1"/>
        <v>0.0160926939169617</v>
      </c>
      <c r="F13" s="224">
        <v>1432</v>
      </c>
      <c r="G13" s="133">
        <f t="shared" si="2"/>
        <v>123.02405498281787</v>
      </c>
      <c r="H13" s="133">
        <f t="shared" si="3"/>
        <v>6.071398287119478</v>
      </c>
      <c r="I13" s="139">
        <f t="shared" si="4"/>
        <v>1433</v>
      </c>
      <c r="J13" s="133">
        <f t="shared" si="5"/>
        <v>103.39105339105339</v>
      </c>
      <c r="K13" s="133">
        <f t="shared" si="6"/>
        <v>4.808724832214765</v>
      </c>
    </row>
    <row r="14" spans="1:11" ht="14.25" customHeight="1">
      <c r="A14" s="19" t="s">
        <v>19</v>
      </c>
      <c r="B14" s="16" t="s">
        <v>20</v>
      </c>
      <c r="C14" s="77">
        <v>55</v>
      </c>
      <c r="D14" s="35">
        <f t="shared" si="0"/>
        <v>24.774774774774773</v>
      </c>
      <c r="E14" s="35">
        <f t="shared" si="1"/>
        <v>0.8850981654328934</v>
      </c>
      <c r="F14" s="77">
        <v>506</v>
      </c>
      <c r="G14" s="35">
        <f t="shared" si="2"/>
        <v>43.470790378006875</v>
      </c>
      <c r="H14" s="35">
        <f t="shared" si="3"/>
        <v>2.145340456202832</v>
      </c>
      <c r="I14" s="138">
        <f t="shared" si="4"/>
        <v>561</v>
      </c>
      <c r="J14" s="35">
        <f t="shared" si="5"/>
        <v>40.476190476190474</v>
      </c>
      <c r="K14" s="35">
        <f t="shared" si="6"/>
        <v>1.8825503355704698</v>
      </c>
    </row>
    <row r="15" spans="1:11" ht="15" customHeight="1">
      <c r="A15" s="19" t="s">
        <v>21</v>
      </c>
      <c r="B15" s="16" t="s">
        <v>22</v>
      </c>
      <c r="C15" s="77">
        <v>42</v>
      </c>
      <c r="D15" s="35">
        <f t="shared" si="0"/>
        <v>18.91891891891892</v>
      </c>
      <c r="E15" s="35">
        <f t="shared" si="1"/>
        <v>0.6758931445123914</v>
      </c>
      <c r="F15" s="77">
        <v>654</v>
      </c>
      <c r="G15" s="35">
        <f t="shared" si="2"/>
        <v>56.18556701030928</v>
      </c>
      <c r="H15" s="35">
        <f t="shared" si="3"/>
        <v>2.772831340625795</v>
      </c>
      <c r="I15" s="138">
        <f t="shared" si="4"/>
        <v>696</v>
      </c>
      <c r="J15" s="35">
        <f t="shared" si="5"/>
        <v>50.21645021645022</v>
      </c>
      <c r="K15" s="35">
        <f t="shared" si="6"/>
        <v>2.335570469798658</v>
      </c>
    </row>
    <row r="16" spans="1:11" ht="14.25">
      <c r="A16" s="21" t="s">
        <v>23</v>
      </c>
      <c r="B16" s="60" t="s">
        <v>24</v>
      </c>
      <c r="C16" s="77">
        <v>285</v>
      </c>
      <c r="D16" s="35">
        <f t="shared" si="0"/>
        <v>128.3783783783784</v>
      </c>
      <c r="E16" s="35">
        <f t="shared" si="1"/>
        <v>4.586417766334084</v>
      </c>
      <c r="F16" s="77">
        <v>2259</v>
      </c>
      <c r="G16" s="35">
        <f t="shared" si="2"/>
        <v>194.0721649484536</v>
      </c>
      <c r="H16" s="35">
        <f t="shared" si="3"/>
        <v>9.57771559399644</v>
      </c>
      <c r="I16" s="138">
        <f t="shared" si="4"/>
        <v>2544</v>
      </c>
      <c r="J16" s="35">
        <f t="shared" si="5"/>
        <v>183.54978354978354</v>
      </c>
      <c r="K16" s="35">
        <f t="shared" si="6"/>
        <v>8.536912751677852</v>
      </c>
    </row>
    <row r="17" spans="1:11" ht="13.5" customHeight="1">
      <c r="A17" s="19" t="s">
        <v>25</v>
      </c>
      <c r="B17" s="16" t="s">
        <v>26</v>
      </c>
      <c r="C17" s="77">
        <v>38</v>
      </c>
      <c r="D17" s="35">
        <f t="shared" si="0"/>
        <v>17.117117117117118</v>
      </c>
      <c r="E17" s="35">
        <f t="shared" si="1"/>
        <v>0.6115223688445446</v>
      </c>
      <c r="F17" s="77">
        <v>425</v>
      </c>
      <c r="G17" s="35">
        <f t="shared" si="2"/>
        <v>36.512027491408936</v>
      </c>
      <c r="H17" s="35">
        <f t="shared" si="3"/>
        <v>1.801916391079454</v>
      </c>
      <c r="I17" s="138">
        <f t="shared" si="4"/>
        <v>463</v>
      </c>
      <c r="J17" s="35">
        <f t="shared" si="5"/>
        <v>33.40548340548341</v>
      </c>
      <c r="K17" s="35">
        <f t="shared" si="6"/>
        <v>1.5536912751677852</v>
      </c>
    </row>
    <row r="18" spans="1:11" ht="13.5" customHeight="1" thickBot="1">
      <c r="A18" s="245" t="s">
        <v>27</v>
      </c>
      <c r="B18" s="88" t="s">
        <v>28</v>
      </c>
      <c r="C18" s="98">
        <v>22</v>
      </c>
      <c r="D18" s="70">
        <f t="shared" si="0"/>
        <v>9.90990990990991</v>
      </c>
      <c r="E18" s="70">
        <f t="shared" si="1"/>
        <v>0.3540392661731574</v>
      </c>
      <c r="F18" s="98">
        <v>10058</v>
      </c>
      <c r="G18" s="70">
        <f t="shared" si="2"/>
        <v>864.0893470790378</v>
      </c>
      <c r="H18" s="70">
        <f t="shared" si="3"/>
        <v>42.6439413211227</v>
      </c>
      <c r="I18" s="137">
        <f t="shared" si="4"/>
        <v>10080</v>
      </c>
      <c r="J18" s="70">
        <f t="shared" si="5"/>
        <v>727.2727272727273</v>
      </c>
      <c r="K18" s="70">
        <f t="shared" si="6"/>
        <v>33.8255033557047</v>
      </c>
    </row>
    <row r="19" spans="1:11" ht="12.75">
      <c r="A19" s="246"/>
      <c r="B19" s="175" t="s">
        <v>29</v>
      </c>
      <c r="C19" s="221">
        <v>3</v>
      </c>
      <c r="D19" s="108">
        <f t="shared" si="0"/>
        <v>1.3513513513513513</v>
      </c>
      <c r="E19" s="108">
        <f t="shared" si="1"/>
        <v>0.0482780817508851</v>
      </c>
      <c r="F19" s="221">
        <v>7037</v>
      </c>
      <c r="G19" s="108">
        <f t="shared" si="2"/>
        <v>604.553264604811</v>
      </c>
      <c r="H19" s="108">
        <f t="shared" si="3"/>
        <v>29.83549563300263</v>
      </c>
      <c r="I19" s="106">
        <f t="shared" si="4"/>
        <v>7040</v>
      </c>
      <c r="J19" s="108">
        <f t="shared" si="5"/>
        <v>507.93650793650795</v>
      </c>
      <c r="K19" s="108">
        <f t="shared" si="6"/>
        <v>23.624161073825505</v>
      </c>
    </row>
    <row r="20" spans="1:11" ht="12.75">
      <c r="A20" s="246"/>
      <c r="B20" s="178" t="s">
        <v>64</v>
      </c>
      <c r="C20" s="224"/>
      <c r="D20" s="133">
        <f t="shared" si="0"/>
        <v>0</v>
      </c>
      <c r="E20" s="133">
        <f t="shared" si="1"/>
        <v>0</v>
      </c>
      <c r="F20" s="224">
        <v>1197</v>
      </c>
      <c r="G20" s="133">
        <f t="shared" si="2"/>
        <v>102.83505154639175</v>
      </c>
      <c r="H20" s="133">
        <f t="shared" si="3"/>
        <v>5.0750445179343675</v>
      </c>
      <c r="I20" s="139">
        <f t="shared" si="4"/>
        <v>1197</v>
      </c>
      <c r="J20" s="133">
        <f t="shared" si="5"/>
        <v>86.36363636363636</v>
      </c>
      <c r="K20" s="133">
        <f t="shared" si="6"/>
        <v>4.016778523489933</v>
      </c>
    </row>
    <row r="21" spans="1:11" ht="12.75">
      <c r="A21" s="247"/>
      <c r="B21" s="180" t="s">
        <v>30</v>
      </c>
      <c r="C21" s="224"/>
      <c r="D21" s="133">
        <f t="shared" si="0"/>
        <v>0</v>
      </c>
      <c r="E21" s="133">
        <f t="shared" si="1"/>
        <v>0</v>
      </c>
      <c r="F21" s="224">
        <v>864</v>
      </c>
      <c r="G21" s="133">
        <f t="shared" si="2"/>
        <v>74.22680412371135</v>
      </c>
      <c r="H21" s="133">
        <f t="shared" si="3"/>
        <v>3.6631900279827017</v>
      </c>
      <c r="I21" s="139">
        <f t="shared" si="4"/>
        <v>864</v>
      </c>
      <c r="J21" s="133">
        <f t="shared" si="5"/>
        <v>62.33766233766234</v>
      </c>
      <c r="K21" s="133">
        <f t="shared" si="6"/>
        <v>2.8993288590604025</v>
      </c>
    </row>
    <row r="22" spans="1:11" ht="15" customHeight="1" thickBot="1">
      <c r="A22" s="245" t="s">
        <v>31</v>
      </c>
      <c r="B22" s="88" t="s">
        <v>32</v>
      </c>
      <c r="C22" s="98">
        <v>3345</v>
      </c>
      <c r="D22" s="70">
        <f t="shared" si="0"/>
        <v>1506.7567567567567</v>
      </c>
      <c r="E22" s="70">
        <f t="shared" si="1"/>
        <v>53.83006115223689</v>
      </c>
      <c r="F22" s="98">
        <v>849</v>
      </c>
      <c r="G22" s="70">
        <f t="shared" si="2"/>
        <v>72.9381443298969</v>
      </c>
      <c r="H22" s="70">
        <f t="shared" si="3"/>
        <v>3.59959297888578</v>
      </c>
      <c r="I22" s="137">
        <f t="shared" si="4"/>
        <v>4194</v>
      </c>
      <c r="J22" s="70">
        <f t="shared" si="5"/>
        <v>302.5974025974026</v>
      </c>
      <c r="K22" s="70">
        <f t="shared" si="6"/>
        <v>14.073825503355705</v>
      </c>
    </row>
    <row r="23" spans="1:11" ht="12.75">
      <c r="A23" s="246"/>
      <c r="B23" s="175" t="s">
        <v>33</v>
      </c>
      <c r="C23" s="221">
        <v>2713</v>
      </c>
      <c r="D23" s="108">
        <f t="shared" si="0"/>
        <v>1222.0720720720722</v>
      </c>
      <c r="E23" s="108">
        <f t="shared" si="1"/>
        <v>43.65947859671709</v>
      </c>
      <c r="F23" s="221">
        <v>265</v>
      </c>
      <c r="G23" s="108">
        <f t="shared" si="2"/>
        <v>22.766323024054984</v>
      </c>
      <c r="H23" s="108">
        <f t="shared" si="3"/>
        <v>1.1235478673789536</v>
      </c>
      <c r="I23" s="106">
        <f t="shared" si="4"/>
        <v>2978</v>
      </c>
      <c r="J23" s="108">
        <f t="shared" si="5"/>
        <v>214.86291486291486</v>
      </c>
      <c r="K23" s="108">
        <f t="shared" si="6"/>
        <v>9.993288590604028</v>
      </c>
    </row>
    <row r="24" spans="1:11" ht="12.75">
      <c r="A24" s="246"/>
      <c r="B24" s="181" t="s">
        <v>55</v>
      </c>
      <c r="C24" s="224">
        <v>32</v>
      </c>
      <c r="D24" s="133">
        <f t="shared" si="0"/>
        <v>14.414414414414415</v>
      </c>
      <c r="E24" s="133">
        <f t="shared" si="1"/>
        <v>0.5149662053427744</v>
      </c>
      <c r="F24" s="224">
        <v>69</v>
      </c>
      <c r="G24" s="133">
        <f t="shared" si="2"/>
        <v>5.927835051546392</v>
      </c>
      <c r="H24" s="133">
        <f t="shared" si="3"/>
        <v>0.29254642584584073</v>
      </c>
      <c r="I24" s="139">
        <f t="shared" si="4"/>
        <v>101</v>
      </c>
      <c r="J24" s="133">
        <f t="shared" si="5"/>
        <v>7.287157287157287</v>
      </c>
      <c r="K24" s="133">
        <f t="shared" si="6"/>
        <v>0.3389261744966443</v>
      </c>
    </row>
    <row r="25" spans="1:11" ht="12.75">
      <c r="A25" s="247"/>
      <c r="B25" s="181" t="s">
        <v>56</v>
      </c>
      <c r="C25" s="224">
        <v>495</v>
      </c>
      <c r="D25" s="133">
        <f t="shared" si="0"/>
        <v>222.97297297297297</v>
      </c>
      <c r="E25" s="133">
        <f t="shared" si="1"/>
        <v>7.965883488896041</v>
      </c>
      <c r="F25" s="224">
        <v>226</v>
      </c>
      <c r="G25" s="133">
        <f t="shared" si="2"/>
        <v>19.415807560137456</v>
      </c>
      <c r="H25" s="133">
        <f t="shared" si="3"/>
        <v>0.9581955397269567</v>
      </c>
      <c r="I25" s="139">
        <f t="shared" si="4"/>
        <v>721</v>
      </c>
      <c r="J25" s="133">
        <f t="shared" si="5"/>
        <v>52.02020202020202</v>
      </c>
      <c r="K25" s="133">
        <f t="shared" si="6"/>
        <v>2.4194630872483223</v>
      </c>
    </row>
    <row r="26" spans="1:11" ht="15" customHeight="1">
      <c r="A26" s="21" t="s">
        <v>34</v>
      </c>
      <c r="B26" s="60" t="s">
        <v>35</v>
      </c>
      <c r="C26" s="77">
        <v>209</v>
      </c>
      <c r="D26" s="35">
        <f t="shared" si="0"/>
        <v>94.14414414414415</v>
      </c>
      <c r="E26" s="35">
        <f t="shared" si="1"/>
        <v>3.363373028644995</v>
      </c>
      <c r="F26" s="77">
        <v>430</v>
      </c>
      <c r="G26" s="35">
        <f t="shared" si="2"/>
        <v>36.94158075601374</v>
      </c>
      <c r="H26" s="35">
        <f t="shared" si="3"/>
        <v>1.8231154074450946</v>
      </c>
      <c r="I26" s="138">
        <f t="shared" si="4"/>
        <v>639</v>
      </c>
      <c r="J26" s="35">
        <f t="shared" si="5"/>
        <v>46.103896103896105</v>
      </c>
      <c r="K26" s="35">
        <f t="shared" si="6"/>
        <v>2.1442953020134228</v>
      </c>
    </row>
    <row r="27" spans="1:11" ht="13.5" customHeight="1">
      <c r="A27" s="21" t="s">
        <v>36</v>
      </c>
      <c r="B27" s="60" t="s">
        <v>37</v>
      </c>
      <c r="C27" s="77">
        <v>282</v>
      </c>
      <c r="D27" s="35">
        <f t="shared" si="0"/>
        <v>127.02702702702703</v>
      </c>
      <c r="E27" s="35">
        <f t="shared" si="1"/>
        <v>4.538139684583199</v>
      </c>
      <c r="F27" s="77">
        <v>268</v>
      </c>
      <c r="G27" s="35">
        <f t="shared" si="2"/>
        <v>23.02405498281787</v>
      </c>
      <c r="H27" s="35">
        <f t="shared" si="3"/>
        <v>1.136267277198338</v>
      </c>
      <c r="I27" s="138">
        <f t="shared" si="4"/>
        <v>550</v>
      </c>
      <c r="J27" s="35">
        <f t="shared" si="5"/>
        <v>39.682539682539684</v>
      </c>
      <c r="K27" s="35">
        <f t="shared" si="6"/>
        <v>1.8456375838926173</v>
      </c>
    </row>
    <row r="28" spans="1:11" ht="22.5" customHeight="1">
      <c r="A28" s="21" t="s">
        <v>38</v>
      </c>
      <c r="B28" s="63" t="s">
        <v>62</v>
      </c>
      <c r="C28" s="77">
        <v>48</v>
      </c>
      <c r="D28" s="35">
        <f t="shared" si="0"/>
        <v>21.62162162162162</v>
      </c>
      <c r="E28" s="35">
        <f t="shared" si="1"/>
        <v>0.7724493080141616</v>
      </c>
      <c r="F28" s="77">
        <v>1054</v>
      </c>
      <c r="G28" s="35">
        <f t="shared" si="2"/>
        <v>90.54982817869416</v>
      </c>
      <c r="H28" s="35">
        <f t="shared" si="3"/>
        <v>4.468752649877046</v>
      </c>
      <c r="I28" s="138">
        <f t="shared" si="4"/>
        <v>1102</v>
      </c>
      <c r="J28" s="35">
        <f t="shared" si="5"/>
        <v>79.50937950937951</v>
      </c>
      <c r="K28" s="35">
        <f t="shared" si="6"/>
        <v>3.697986577181208</v>
      </c>
    </row>
    <row r="29" spans="1:11" ht="15" customHeight="1" thickBot="1">
      <c r="A29" s="23" t="s">
        <v>40</v>
      </c>
      <c r="B29" s="88" t="s">
        <v>41</v>
      </c>
      <c r="C29" s="98">
        <v>478</v>
      </c>
      <c r="D29" s="70">
        <f t="shared" si="0"/>
        <v>215.3153153153153</v>
      </c>
      <c r="E29" s="70">
        <f t="shared" si="1"/>
        <v>7.6923076923076925</v>
      </c>
      <c r="F29" s="98">
        <v>2451</v>
      </c>
      <c r="G29" s="70">
        <f t="shared" si="2"/>
        <v>210.56701030927834</v>
      </c>
      <c r="H29" s="70">
        <f t="shared" si="3"/>
        <v>10.39175782243704</v>
      </c>
      <c r="I29" s="137">
        <f t="shared" si="4"/>
        <v>2929</v>
      </c>
      <c r="J29" s="70">
        <f t="shared" si="5"/>
        <v>211.32756132756134</v>
      </c>
      <c r="K29" s="70">
        <f t="shared" si="6"/>
        <v>9.828859060402685</v>
      </c>
    </row>
    <row r="30" spans="1:11" ht="12.75">
      <c r="A30" s="23"/>
      <c r="B30" s="177" t="s">
        <v>42</v>
      </c>
      <c r="C30" s="221">
        <v>121</v>
      </c>
      <c r="D30" s="108">
        <f t="shared" si="0"/>
        <v>54.5045045045045</v>
      </c>
      <c r="E30" s="108">
        <f t="shared" si="1"/>
        <v>1.9472159639523656</v>
      </c>
      <c r="F30" s="221">
        <v>581</v>
      </c>
      <c r="G30" s="108">
        <f t="shared" si="2"/>
        <v>49.914089347079035</v>
      </c>
      <c r="H30" s="108">
        <f t="shared" si="3"/>
        <v>2.4633257016874417</v>
      </c>
      <c r="I30" s="106">
        <f t="shared" si="4"/>
        <v>702</v>
      </c>
      <c r="J30" s="108">
        <f t="shared" si="5"/>
        <v>50.64935064935065</v>
      </c>
      <c r="K30" s="108">
        <f t="shared" si="6"/>
        <v>2.3557046979865772</v>
      </c>
    </row>
    <row r="31" spans="1:11" ht="15.75" customHeight="1">
      <c r="A31" s="23" t="s">
        <v>43</v>
      </c>
      <c r="B31" s="60" t="s">
        <v>44</v>
      </c>
      <c r="C31" s="77">
        <v>14</v>
      </c>
      <c r="D31" s="35">
        <f t="shared" si="0"/>
        <v>6.306306306306307</v>
      </c>
      <c r="E31" s="35">
        <f t="shared" si="1"/>
        <v>0.2252977148374638</v>
      </c>
      <c r="F31" s="77">
        <v>46</v>
      </c>
      <c r="G31" s="35">
        <f t="shared" si="2"/>
        <v>3.9518900343642613</v>
      </c>
      <c r="H31" s="35">
        <f t="shared" si="3"/>
        <v>0.19503095056389383</v>
      </c>
      <c r="I31" s="138">
        <f t="shared" si="4"/>
        <v>60</v>
      </c>
      <c r="J31" s="35">
        <f t="shared" si="5"/>
        <v>4.329004329004329</v>
      </c>
      <c r="K31" s="35">
        <f t="shared" si="6"/>
        <v>0.20134228187919462</v>
      </c>
    </row>
    <row r="32" spans="1:11" ht="16.5" customHeight="1">
      <c r="A32" s="23" t="s">
        <v>45</v>
      </c>
      <c r="B32" s="71" t="s">
        <v>46</v>
      </c>
      <c r="C32" s="77">
        <v>3</v>
      </c>
      <c r="D32" s="35">
        <f t="shared" si="0"/>
        <v>1.3513513513513513</v>
      </c>
      <c r="E32" s="35">
        <f t="shared" si="1"/>
        <v>0.0482780817508851</v>
      </c>
      <c r="F32" s="77"/>
      <c r="G32" s="35">
        <f t="shared" si="2"/>
        <v>0</v>
      </c>
      <c r="H32" s="35">
        <f t="shared" si="3"/>
        <v>0</v>
      </c>
      <c r="I32" s="138">
        <f t="shared" si="4"/>
        <v>3</v>
      </c>
      <c r="J32" s="35">
        <f t="shared" si="5"/>
        <v>0.21645021645021645</v>
      </c>
      <c r="K32" s="35">
        <f t="shared" si="6"/>
        <v>0.010067114093959731</v>
      </c>
    </row>
    <row r="33" spans="1:11" ht="17.25" customHeight="1">
      <c r="A33" s="23" t="s">
        <v>47</v>
      </c>
      <c r="B33" s="60" t="s">
        <v>48</v>
      </c>
      <c r="C33" s="77">
        <v>36</v>
      </c>
      <c r="D33" s="35">
        <f t="shared" si="0"/>
        <v>16.216216216216218</v>
      </c>
      <c r="E33" s="35">
        <f t="shared" si="1"/>
        <v>0.5793369810106211</v>
      </c>
      <c r="F33" s="77">
        <v>12</v>
      </c>
      <c r="G33" s="35">
        <f t="shared" si="2"/>
        <v>1.0309278350515463</v>
      </c>
      <c r="H33" s="35">
        <f t="shared" si="3"/>
        <v>0.05087763927753752</v>
      </c>
      <c r="I33" s="138">
        <f t="shared" si="4"/>
        <v>48</v>
      </c>
      <c r="J33" s="35">
        <f t="shared" si="5"/>
        <v>3.463203463203463</v>
      </c>
      <c r="K33" s="35">
        <f t="shared" si="6"/>
        <v>0.1610738255033557</v>
      </c>
    </row>
    <row r="34" spans="1:11" ht="14.25" customHeight="1">
      <c r="A34" s="23" t="s">
        <v>49</v>
      </c>
      <c r="B34" s="60" t="s">
        <v>50</v>
      </c>
      <c r="C34" s="77">
        <v>203</v>
      </c>
      <c r="D34" s="35">
        <f t="shared" si="0"/>
        <v>91.44144144144144</v>
      </c>
      <c r="E34" s="35">
        <f t="shared" si="1"/>
        <v>3.266816865143225</v>
      </c>
      <c r="F34" s="77">
        <v>130</v>
      </c>
      <c r="G34" s="35">
        <f t="shared" si="2"/>
        <v>11.168384879725085</v>
      </c>
      <c r="H34" s="35">
        <f t="shared" si="3"/>
        <v>0.5511744255066565</v>
      </c>
      <c r="I34" s="138">
        <f t="shared" si="4"/>
        <v>333</v>
      </c>
      <c r="J34" s="35">
        <f t="shared" si="5"/>
        <v>24.025974025974026</v>
      </c>
      <c r="K34" s="35">
        <f t="shared" si="6"/>
        <v>1.1174496644295302</v>
      </c>
    </row>
    <row r="35" spans="1:11" ht="15" thickBot="1">
      <c r="A35" s="62" t="s">
        <v>51</v>
      </c>
      <c r="B35" s="75" t="s">
        <v>52</v>
      </c>
      <c r="C35" s="98">
        <v>199</v>
      </c>
      <c r="D35" s="70">
        <f t="shared" si="0"/>
        <v>89.63963963963964</v>
      </c>
      <c r="E35" s="70">
        <f t="shared" si="1"/>
        <v>3.2024460894753783</v>
      </c>
      <c r="F35" s="98">
        <v>639</v>
      </c>
      <c r="G35" s="70">
        <f t="shared" si="2"/>
        <v>54.896907216494846</v>
      </c>
      <c r="H35" s="70">
        <f t="shared" si="3"/>
        <v>2.709234291528873</v>
      </c>
      <c r="I35" s="137">
        <f t="shared" si="4"/>
        <v>838</v>
      </c>
      <c r="J35" s="70">
        <f t="shared" si="5"/>
        <v>60.46176046176046</v>
      </c>
      <c r="K35" s="70">
        <f t="shared" si="6"/>
        <v>2.8120805369127515</v>
      </c>
    </row>
    <row r="36" spans="1:11" ht="15">
      <c r="A36" s="67"/>
      <c r="B36" s="52" t="s">
        <v>53</v>
      </c>
      <c r="C36" s="229">
        <f>C7+C9+C11+C12+SUM(C14:C18)+C22+SUM(C26:C29)+SUM(C31:C35)</f>
        <v>6214</v>
      </c>
      <c r="D36" s="170">
        <f t="shared" si="0"/>
        <v>2799.099099099099</v>
      </c>
      <c r="E36" s="170">
        <f t="shared" si="1"/>
        <v>100</v>
      </c>
      <c r="F36" s="229">
        <f>F7+F9+F11+F12+SUM(F14:F18)+F22+SUM(F26:F29)+SUM(F31:F35)</f>
        <v>23586</v>
      </c>
      <c r="G36" s="170">
        <f t="shared" si="2"/>
        <v>2026.2886597938145</v>
      </c>
      <c r="H36" s="170">
        <f t="shared" si="3"/>
        <v>100</v>
      </c>
      <c r="I36" s="162">
        <f>I7+I9+I11+I12+SUM(I14:I18)+I22+SUM(I26:I29)+SUM(I31:I35)</f>
        <v>29800</v>
      </c>
      <c r="J36" s="170">
        <f t="shared" si="5"/>
        <v>2150.07215007215</v>
      </c>
      <c r="K36" s="170">
        <f t="shared" si="6"/>
        <v>100</v>
      </c>
    </row>
    <row r="37" ht="12.75">
      <c r="B37" s="243"/>
    </row>
  </sheetData>
  <mergeCells count="11">
    <mergeCell ref="A7:A8"/>
    <mergeCell ref="A22:A25"/>
    <mergeCell ref="A18:A21"/>
    <mergeCell ref="A12:A13"/>
    <mergeCell ref="A9:A10"/>
    <mergeCell ref="A2:K2"/>
    <mergeCell ref="C5:E5"/>
    <mergeCell ref="F5:H5"/>
    <mergeCell ref="I5:K5"/>
    <mergeCell ref="A5:A6"/>
    <mergeCell ref="B5:B6"/>
  </mergeCells>
  <printOptions horizontalCentered="1" verticalCentered="1"/>
  <pageMargins left="0.75" right="0.75" top="0.18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workbookViewId="0" topLeftCell="A1">
      <selection activeCell="G4" sqref="G4"/>
    </sheetView>
  </sheetViews>
  <sheetFormatPr defaultColWidth="9.140625" defaultRowHeight="12.75"/>
  <cols>
    <col min="1" max="1" width="6.00390625" style="42" customWidth="1"/>
    <col min="2" max="2" width="53.00390625" style="0" customWidth="1"/>
    <col min="3" max="3" width="11.8515625" style="90" customWidth="1"/>
    <col min="4" max="4" width="9.7109375" style="0" customWidth="1"/>
    <col min="5" max="5" width="8.421875" style="0" customWidth="1"/>
    <col min="6" max="6" width="11.00390625" style="90" customWidth="1"/>
    <col min="7" max="7" width="10.28125" style="0" customWidth="1"/>
    <col min="8" max="8" width="8.00390625" style="0" customWidth="1"/>
    <col min="9" max="9" width="11.00390625" style="89" customWidth="1"/>
    <col min="10" max="10" width="10.140625" style="0" customWidth="1"/>
    <col min="11" max="11" width="8.140625" style="0" customWidth="1"/>
  </cols>
  <sheetData>
    <row r="1" ht="7.5" customHeight="1"/>
    <row r="2" spans="1:11" ht="14.25" customHeight="1">
      <c r="A2" s="254" t="s">
        <v>80</v>
      </c>
      <c r="B2" s="254"/>
      <c r="C2" s="254"/>
      <c r="D2" s="254"/>
      <c r="E2" s="254"/>
      <c r="F2" s="254"/>
      <c r="G2" s="254"/>
      <c r="H2" s="254"/>
      <c r="I2" s="254"/>
      <c r="J2" s="254"/>
      <c r="K2" s="2"/>
    </row>
    <row r="3" spans="1:11" ht="9" customHeight="1">
      <c r="A3" s="80"/>
      <c r="B3" s="1"/>
      <c r="C3" s="235"/>
      <c r="D3" s="1"/>
      <c r="E3" s="1"/>
      <c r="F3" s="235"/>
      <c r="G3" s="1"/>
      <c r="H3" s="3"/>
      <c r="I3" s="100"/>
      <c r="J3" s="3"/>
      <c r="K3" s="3"/>
    </row>
    <row r="4" spans="1:10" ht="14.25">
      <c r="A4" s="81"/>
      <c r="D4" s="6">
        <v>4972.5</v>
      </c>
      <c r="E4" s="5"/>
      <c r="G4" s="5">
        <v>36017</v>
      </c>
      <c r="H4" s="5"/>
      <c r="I4" s="90"/>
      <c r="J4" s="6">
        <f>SUM(D4:G4)</f>
        <v>40989.5</v>
      </c>
    </row>
    <row r="5" spans="1:11" ht="14.25">
      <c r="A5" s="255" t="s">
        <v>59</v>
      </c>
      <c r="B5" s="255" t="s">
        <v>57</v>
      </c>
      <c r="C5" s="236" t="s">
        <v>1</v>
      </c>
      <c r="D5" s="9"/>
      <c r="E5" s="10"/>
      <c r="F5" s="236" t="s">
        <v>2</v>
      </c>
      <c r="G5" s="9"/>
      <c r="H5" s="10"/>
      <c r="I5" s="91" t="s">
        <v>3</v>
      </c>
      <c r="J5" s="9"/>
      <c r="K5" s="10"/>
    </row>
    <row r="6" spans="1:11" ht="26.25" customHeight="1">
      <c r="A6" s="256"/>
      <c r="B6" s="256"/>
      <c r="C6" s="228" t="s">
        <v>5</v>
      </c>
      <c r="D6" s="44" t="s">
        <v>6</v>
      </c>
      <c r="E6" s="44" t="s">
        <v>7</v>
      </c>
      <c r="F6" s="228"/>
      <c r="G6" s="44" t="s">
        <v>6</v>
      </c>
      <c r="H6" s="44" t="s">
        <v>7</v>
      </c>
      <c r="I6" s="46" t="s">
        <v>5</v>
      </c>
      <c r="J6" s="44" t="s">
        <v>6</v>
      </c>
      <c r="K6" s="44" t="s">
        <v>7</v>
      </c>
    </row>
    <row r="7" spans="1:11" ht="15" thickBot="1">
      <c r="A7" s="250" t="s">
        <v>8</v>
      </c>
      <c r="B7" s="50" t="s">
        <v>9</v>
      </c>
      <c r="C7" s="98">
        <v>1202</v>
      </c>
      <c r="D7" s="76">
        <f aca="true" t="shared" si="0" ref="D7:D36">C7*1000/$D$4</f>
        <v>241.7295123177476</v>
      </c>
      <c r="E7" s="76">
        <f aca="true" t="shared" si="1" ref="E7:E36">C7*100/C$36</f>
        <v>9.817855100873969</v>
      </c>
      <c r="F7" s="98">
        <v>963</v>
      </c>
      <c r="G7" s="84">
        <f aca="true" t="shared" si="2" ref="G7:G36">F7*1000/$G$4</f>
        <v>26.737374017824916</v>
      </c>
      <c r="H7" s="84">
        <f aca="true" t="shared" si="3" ref="H7:H36">F7*100/F$36</f>
        <v>1.506688570758038</v>
      </c>
      <c r="I7" s="93">
        <f aca="true" t="shared" si="4" ref="I7:I35">C7+F7</f>
        <v>2165</v>
      </c>
      <c r="J7" s="84">
        <f aca="true" t="shared" si="5" ref="J7:J36">I7*1000/$J$4</f>
        <v>52.81840471340221</v>
      </c>
      <c r="K7" s="84">
        <f aca="true" t="shared" si="6" ref="K7:K36">I7*100/I$36</f>
        <v>2.8427742325166103</v>
      </c>
    </row>
    <row r="8" spans="1:11" ht="12" customHeight="1">
      <c r="A8" s="244"/>
      <c r="B8" s="85" t="s">
        <v>10</v>
      </c>
      <c r="C8" s="223">
        <v>12</v>
      </c>
      <c r="D8" s="108">
        <f t="shared" si="0"/>
        <v>2.4132730015082955</v>
      </c>
      <c r="E8" s="108">
        <f t="shared" si="1"/>
        <v>0.098015192354815</v>
      </c>
      <c r="F8" s="223">
        <v>30</v>
      </c>
      <c r="G8" s="109">
        <f t="shared" si="2"/>
        <v>0.8329400005552934</v>
      </c>
      <c r="H8" s="109">
        <f t="shared" si="3"/>
        <v>0.04693733865289838</v>
      </c>
      <c r="I8" s="105">
        <f t="shared" si="4"/>
        <v>42</v>
      </c>
      <c r="J8" s="109">
        <f t="shared" si="5"/>
        <v>1.0246526549482184</v>
      </c>
      <c r="K8" s="109">
        <f t="shared" si="6"/>
        <v>0.055148507051130544</v>
      </c>
    </row>
    <row r="9" spans="1:11" ht="15" thickBot="1">
      <c r="A9" s="250" t="s">
        <v>11</v>
      </c>
      <c r="B9" s="50" t="s">
        <v>12</v>
      </c>
      <c r="C9" s="98">
        <v>21</v>
      </c>
      <c r="D9" s="76">
        <f t="shared" si="0"/>
        <v>4.223227752639517</v>
      </c>
      <c r="E9" s="76">
        <f t="shared" si="1"/>
        <v>0.17152658662092624</v>
      </c>
      <c r="F9" s="98">
        <v>1496</v>
      </c>
      <c r="G9" s="84">
        <f t="shared" si="2"/>
        <v>41.53594136102396</v>
      </c>
      <c r="H9" s="84">
        <f t="shared" si="3"/>
        <v>2.3406086208245327</v>
      </c>
      <c r="I9" s="93">
        <f t="shared" si="4"/>
        <v>1517</v>
      </c>
      <c r="J9" s="84">
        <f t="shared" si="5"/>
        <v>37.00947803705827</v>
      </c>
      <c r="K9" s="84">
        <f t="shared" si="6"/>
        <v>1.9919115522991675</v>
      </c>
    </row>
    <row r="10" spans="1:11" s="95" customFormat="1" ht="15" customHeight="1">
      <c r="A10" s="244"/>
      <c r="B10" s="94" t="s">
        <v>13</v>
      </c>
      <c r="C10" s="221">
        <v>4</v>
      </c>
      <c r="D10" s="108">
        <f t="shared" si="0"/>
        <v>0.8044243338360986</v>
      </c>
      <c r="E10" s="108">
        <f t="shared" si="1"/>
        <v>0.03267173078493833</v>
      </c>
      <c r="F10" s="221">
        <v>703</v>
      </c>
      <c r="G10" s="109">
        <f t="shared" si="2"/>
        <v>19.51856067967904</v>
      </c>
      <c r="H10" s="109">
        <f t="shared" si="3"/>
        <v>1.0998983024329188</v>
      </c>
      <c r="I10" s="107">
        <f t="shared" si="4"/>
        <v>707</v>
      </c>
      <c r="J10" s="109">
        <f t="shared" si="5"/>
        <v>17.248319691628343</v>
      </c>
      <c r="K10" s="109">
        <f t="shared" si="6"/>
        <v>0.9283332020273641</v>
      </c>
    </row>
    <row r="11" spans="1:11" ht="19.5" customHeight="1">
      <c r="A11" s="21" t="s">
        <v>14</v>
      </c>
      <c r="B11" s="12" t="s">
        <v>15</v>
      </c>
      <c r="C11" s="77">
        <v>32</v>
      </c>
      <c r="D11" s="34">
        <f t="shared" si="0"/>
        <v>6.435394670688789</v>
      </c>
      <c r="E11" s="34">
        <f t="shared" si="1"/>
        <v>0.26137384627950666</v>
      </c>
      <c r="F11" s="77">
        <v>292</v>
      </c>
      <c r="G11" s="34">
        <f t="shared" si="2"/>
        <v>8.107282672071522</v>
      </c>
      <c r="H11" s="34">
        <f t="shared" si="3"/>
        <v>0.4568567628882109</v>
      </c>
      <c r="I11" s="77">
        <f t="shared" si="4"/>
        <v>324</v>
      </c>
      <c r="J11" s="34">
        <f t="shared" si="5"/>
        <v>7.904463338171971</v>
      </c>
      <c r="K11" s="25">
        <f t="shared" si="6"/>
        <v>0.42543134010872136</v>
      </c>
    </row>
    <row r="12" spans="1:11" ht="25.5" customHeight="1" thickBot="1">
      <c r="A12" s="250" t="s">
        <v>16</v>
      </c>
      <c r="B12" s="50" t="s">
        <v>65</v>
      </c>
      <c r="C12" s="98">
        <v>73</v>
      </c>
      <c r="D12" s="76">
        <f t="shared" si="0"/>
        <v>14.680744092508798</v>
      </c>
      <c r="E12" s="76">
        <f t="shared" si="1"/>
        <v>0.5962590868251245</v>
      </c>
      <c r="F12" s="98">
        <v>5818</v>
      </c>
      <c r="G12" s="76">
        <f t="shared" si="2"/>
        <v>161.53483077435655</v>
      </c>
      <c r="H12" s="76">
        <f t="shared" si="3"/>
        <v>9.102714542752093</v>
      </c>
      <c r="I12" s="98">
        <f t="shared" si="4"/>
        <v>5891</v>
      </c>
      <c r="J12" s="76">
        <f t="shared" si="5"/>
        <v>143.71973310237988</v>
      </c>
      <c r="K12" s="84">
        <f t="shared" si="6"/>
        <v>7.735234643766906</v>
      </c>
    </row>
    <row r="13" spans="1:11" s="95" customFormat="1" ht="14.25" customHeight="1">
      <c r="A13" s="244"/>
      <c r="B13" s="87" t="s">
        <v>18</v>
      </c>
      <c r="C13" s="237">
        <v>8</v>
      </c>
      <c r="D13" s="110">
        <f t="shared" si="0"/>
        <v>1.6088486676721971</v>
      </c>
      <c r="E13" s="110">
        <f t="shared" si="1"/>
        <v>0.06534346156987667</v>
      </c>
      <c r="F13" s="237">
        <v>3836</v>
      </c>
      <c r="G13" s="110">
        <f t="shared" si="2"/>
        <v>106.50526140433684</v>
      </c>
      <c r="H13" s="110">
        <f t="shared" si="3"/>
        <v>6.001721035750606</v>
      </c>
      <c r="I13" s="102">
        <f t="shared" si="4"/>
        <v>3844</v>
      </c>
      <c r="J13" s="110">
        <f t="shared" si="5"/>
        <v>93.78011441954646</v>
      </c>
      <c r="K13" s="109">
        <f t="shared" si="6"/>
        <v>5.047401454870139</v>
      </c>
    </row>
    <row r="14" spans="1:11" ht="14.25">
      <c r="A14" s="19" t="s">
        <v>19</v>
      </c>
      <c r="B14" s="14" t="s">
        <v>20</v>
      </c>
      <c r="C14" s="77">
        <v>99</v>
      </c>
      <c r="D14" s="34">
        <f t="shared" si="0"/>
        <v>19.90950226244344</v>
      </c>
      <c r="E14" s="34">
        <f t="shared" si="1"/>
        <v>0.8086253369272237</v>
      </c>
      <c r="F14" s="77">
        <v>2150</v>
      </c>
      <c r="G14" s="34">
        <f t="shared" si="2"/>
        <v>59.69403337312936</v>
      </c>
      <c r="H14" s="34">
        <f t="shared" si="3"/>
        <v>3.363842603457717</v>
      </c>
      <c r="I14" s="77">
        <f t="shared" si="4"/>
        <v>2249</v>
      </c>
      <c r="J14" s="34">
        <f t="shared" si="5"/>
        <v>54.86771002329865</v>
      </c>
      <c r="K14" s="25">
        <f t="shared" si="6"/>
        <v>2.953071246618871</v>
      </c>
    </row>
    <row r="15" spans="1:11" ht="14.25">
      <c r="A15" s="19" t="s">
        <v>21</v>
      </c>
      <c r="B15" s="14" t="s">
        <v>22</v>
      </c>
      <c r="C15" s="77">
        <v>156</v>
      </c>
      <c r="D15" s="34">
        <f t="shared" si="0"/>
        <v>31.372549019607842</v>
      </c>
      <c r="E15" s="34">
        <f t="shared" si="1"/>
        <v>1.274197500612595</v>
      </c>
      <c r="F15" s="77">
        <v>3543</v>
      </c>
      <c r="G15" s="34">
        <f t="shared" si="2"/>
        <v>98.37021406558014</v>
      </c>
      <c r="H15" s="34">
        <f t="shared" si="3"/>
        <v>5.543299694907299</v>
      </c>
      <c r="I15" s="77">
        <f t="shared" si="4"/>
        <v>3699</v>
      </c>
      <c r="J15" s="34">
        <f t="shared" si="5"/>
        <v>90.24262311079667</v>
      </c>
      <c r="K15" s="25">
        <f t="shared" si="6"/>
        <v>4.857007799574569</v>
      </c>
    </row>
    <row r="16" spans="1:11" ht="14.25">
      <c r="A16" s="21" t="s">
        <v>23</v>
      </c>
      <c r="B16" s="12" t="s">
        <v>24</v>
      </c>
      <c r="C16" s="77">
        <v>683</v>
      </c>
      <c r="D16" s="34">
        <f t="shared" si="0"/>
        <v>137.35545500251382</v>
      </c>
      <c r="E16" s="34">
        <f t="shared" si="1"/>
        <v>5.57869803152822</v>
      </c>
      <c r="F16" s="77">
        <v>7158</v>
      </c>
      <c r="G16" s="34">
        <f t="shared" si="2"/>
        <v>198.73948413249298</v>
      </c>
      <c r="H16" s="34">
        <f t="shared" si="3"/>
        <v>11.199249002581553</v>
      </c>
      <c r="I16" s="77">
        <f t="shared" si="4"/>
        <v>7841</v>
      </c>
      <c r="J16" s="34">
        <f t="shared" si="5"/>
        <v>191.29289208211858</v>
      </c>
      <c r="K16" s="25">
        <f t="shared" si="6"/>
        <v>10.295701042569394</v>
      </c>
    </row>
    <row r="17" spans="1:11" ht="14.25">
      <c r="A17" s="19" t="s">
        <v>25</v>
      </c>
      <c r="B17" s="14" t="s">
        <v>26</v>
      </c>
      <c r="C17" s="77">
        <v>288</v>
      </c>
      <c r="D17" s="34">
        <f t="shared" si="0"/>
        <v>57.918552036199095</v>
      </c>
      <c r="E17" s="34">
        <f t="shared" si="1"/>
        <v>2.35236461651556</v>
      </c>
      <c r="F17" s="77">
        <v>1915</v>
      </c>
      <c r="G17" s="34">
        <f t="shared" si="2"/>
        <v>53.16933670211289</v>
      </c>
      <c r="H17" s="34">
        <f t="shared" si="3"/>
        <v>2.9961667840100135</v>
      </c>
      <c r="I17" s="77">
        <f t="shared" si="4"/>
        <v>2203</v>
      </c>
      <c r="J17" s="34">
        <f t="shared" si="5"/>
        <v>53.745471401212505</v>
      </c>
      <c r="K17" s="25">
        <f t="shared" si="6"/>
        <v>2.8926705008009663</v>
      </c>
    </row>
    <row r="18" spans="1:11" ht="15" thickBot="1">
      <c r="A18" s="245" t="s">
        <v>27</v>
      </c>
      <c r="B18" s="86" t="s">
        <v>28</v>
      </c>
      <c r="C18" s="98">
        <v>40</v>
      </c>
      <c r="D18" s="76">
        <f t="shared" si="0"/>
        <v>8.044243338360985</v>
      </c>
      <c r="E18" s="76">
        <f t="shared" si="1"/>
        <v>0.3267173078493833</v>
      </c>
      <c r="F18" s="98">
        <v>17544</v>
      </c>
      <c r="G18" s="76">
        <f t="shared" si="2"/>
        <v>487.10331232473555</v>
      </c>
      <c r="H18" s="76">
        <f t="shared" si="3"/>
        <v>27.448955644214973</v>
      </c>
      <c r="I18" s="98">
        <f t="shared" si="4"/>
        <v>17584</v>
      </c>
      <c r="J18" s="76">
        <f t="shared" si="5"/>
        <v>428.9879115383208</v>
      </c>
      <c r="K18" s="84">
        <f t="shared" si="6"/>
        <v>23.088841618739988</v>
      </c>
    </row>
    <row r="19" spans="1:11" s="95" customFormat="1" ht="11.25" customHeight="1">
      <c r="A19" s="246"/>
      <c r="B19" s="94" t="s">
        <v>29</v>
      </c>
      <c r="C19" s="237">
        <v>9</v>
      </c>
      <c r="D19" s="110">
        <f t="shared" si="0"/>
        <v>1.8099547511312217</v>
      </c>
      <c r="E19" s="110">
        <f t="shared" si="1"/>
        <v>0.07351139426611125</v>
      </c>
      <c r="F19" s="237">
        <v>9850</v>
      </c>
      <c r="G19" s="110">
        <f t="shared" si="2"/>
        <v>273.48196684898795</v>
      </c>
      <c r="H19" s="110">
        <f t="shared" si="3"/>
        <v>15.411092857701634</v>
      </c>
      <c r="I19" s="102">
        <f t="shared" si="4"/>
        <v>9859</v>
      </c>
      <c r="J19" s="110">
        <f t="shared" si="5"/>
        <v>240.52501250320205</v>
      </c>
      <c r="K19" s="109">
        <f t="shared" si="6"/>
        <v>12.945455500407048</v>
      </c>
    </row>
    <row r="20" spans="1:11" s="95" customFormat="1" ht="12" customHeight="1">
      <c r="A20" s="246"/>
      <c r="B20" s="78" t="s">
        <v>54</v>
      </c>
      <c r="C20" s="238"/>
      <c r="D20" s="111">
        <f t="shared" si="0"/>
        <v>0</v>
      </c>
      <c r="E20" s="111">
        <f t="shared" si="1"/>
        <v>0</v>
      </c>
      <c r="F20" s="238">
        <v>2045</v>
      </c>
      <c r="G20" s="111">
        <f t="shared" si="2"/>
        <v>56.778743371185826</v>
      </c>
      <c r="H20" s="111">
        <f t="shared" si="3"/>
        <v>3.1995619181725727</v>
      </c>
      <c r="I20" s="99">
        <f t="shared" si="4"/>
        <v>2045</v>
      </c>
      <c r="J20" s="111">
        <f t="shared" si="5"/>
        <v>49.89082569926445</v>
      </c>
      <c r="K20" s="114">
        <f t="shared" si="6"/>
        <v>2.68520706951338</v>
      </c>
    </row>
    <row r="21" spans="1:11" s="95" customFormat="1" ht="12" customHeight="1">
      <c r="A21" s="247"/>
      <c r="B21" s="96" t="s">
        <v>30</v>
      </c>
      <c r="C21" s="238"/>
      <c r="D21" s="111">
        <f t="shared" si="0"/>
        <v>0</v>
      </c>
      <c r="E21" s="111">
        <f t="shared" si="1"/>
        <v>0</v>
      </c>
      <c r="F21" s="238">
        <v>1546</v>
      </c>
      <c r="G21" s="111">
        <f t="shared" si="2"/>
        <v>42.92417469528278</v>
      </c>
      <c r="H21" s="111">
        <f t="shared" si="3"/>
        <v>2.4188375185793634</v>
      </c>
      <c r="I21" s="99">
        <f t="shared" si="4"/>
        <v>1546</v>
      </c>
      <c r="J21" s="111">
        <f t="shared" si="5"/>
        <v>37.716976298808234</v>
      </c>
      <c r="K21" s="114">
        <f t="shared" si="6"/>
        <v>2.0299902833582815</v>
      </c>
    </row>
    <row r="22" spans="1:11" ht="15" thickBot="1">
      <c r="A22" s="245" t="s">
        <v>31</v>
      </c>
      <c r="B22" s="86" t="s">
        <v>32</v>
      </c>
      <c r="C22" s="98">
        <v>6278</v>
      </c>
      <c r="D22" s="76">
        <f t="shared" si="0"/>
        <v>1262.5439919557566</v>
      </c>
      <c r="E22" s="76">
        <f t="shared" si="1"/>
        <v>51.27828146696071</v>
      </c>
      <c r="F22" s="98">
        <v>5143</v>
      </c>
      <c r="G22" s="76">
        <f t="shared" si="2"/>
        <v>142.79368076186245</v>
      </c>
      <c r="H22" s="76">
        <f t="shared" si="3"/>
        <v>8.046624423061878</v>
      </c>
      <c r="I22" s="98">
        <f t="shared" si="4"/>
        <v>11421</v>
      </c>
      <c r="J22" s="76">
        <f t="shared" si="5"/>
        <v>278.632332670562</v>
      </c>
      <c r="K22" s="84">
        <f t="shared" si="6"/>
        <v>14.996454738832428</v>
      </c>
    </row>
    <row r="23" spans="1:11" s="95" customFormat="1" ht="13.5" customHeight="1">
      <c r="A23" s="246"/>
      <c r="B23" s="94" t="s">
        <v>33</v>
      </c>
      <c r="C23" s="237">
        <v>5119</v>
      </c>
      <c r="D23" s="110">
        <f t="shared" si="0"/>
        <v>1029.462041226747</v>
      </c>
      <c r="E23" s="110">
        <f t="shared" si="1"/>
        <v>41.81164747202483</v>
      </c>
      <c r="F23" s="237">
        <v>2142</v>
      </c>
      <c r="G23" s="110">
        <f t="shared" si="2"/>
        <v>59.471916039647944</v>
      </c>
      <c r="H23" s="110">
        <f t="shared" si="3"/>
        <v>3.3513259798169446</v>
      </c>
      <c r="I23" s="102">
        <f t="shared" si="4"/>
        <v>7261</v>
      </c>
      <c r="J23" s="110">
        <f t="shared" si="5"/>
        <v>177.14292684711938</v>
      </c>
      <c r="K23" s="109">
        <f t="shared" si="6"/>
        <v>9.534126421387116</v>
      </c>
    </row>
    <row r="24" spans="1:11" s="95" customFormat="1" ht="12" customHeight="1">
      <c r="A24" s="246"/>
      <c r="B24" s="79" t="s">
        <v>55</v>
      </c>
      <c r="C24" s="238">
        <v>227</v>
      </c>
      <c r="D24" s="111">
        <f t="shared" si="0"/>
        <v>45.65108094519859</v>
      </c>
      <c r="E24" s="111">
        <f t="shared" si="1"/>
        <v>1.8541207220452502</v>
      </c>
      <c r="F24" s="238">
        <v>568</v>
      </c>
      <c r="G24" s="111">
        <f t="shared" si="2"/>
        <v>15.77033067718022</v>
      </c>
      <c r="H24" s="111">
        <f t="shared" si="3"/>
        <v>0.888680278494876</v>
      </c>
      <c r="I24" s="99">
        <f t="shared" si="4"/>
        <v>795</v>
      </c>
      <c r="J24" s="111">
        <f t="shared" si="5"/>
        <v>19.395210968662706</v>
      </c>
      <c r="K24" s="114">
        <f t="shared" si="6"/>
        <v>1.0438824548963996</v>
      </c>
    </row>
    <row r="25" spans="1:11" s="95" customFormat="1" ht="12" customHeight="1">
      <c r="A25" s="247"/>
      <c r="B25" s="79" t="s">
        <v>56</v>
      </c>
      <c r="C25" s="238">
        <v>595</v>
      </c>
      <c r="D25" s="111">
        <f t="shared" si="0"/>
        <v>119.65811965811966</v>
      </c>
      <c r="E25" s="111">
        <f t="shared" si="1"/>
        <v>4.859919954259577</v>
      </c>
      <c r="F25" s="238">
        <v>1020</v>
      </c>
      <c r="G25" s="111">
        <f t="shared" si="2"/>
        <v>28.319960018879975</v>
      </c>
      <c r="H25" s="111">
        <f t="shared" si="3"/>
        <v>1.5958695141985448</v>
      </c>
      <c r="I25" s="99">
        <f t="shared" si="4"/>
        <v>1615</v>
      </c>
      <c r="J25" s="111">
        <f t="shared" si="5"/>
        <v>39.40033423193745</v>
      </c>
      <c r="K25" s="114">
        <f t="shared" si="6"/>
        <v>2.1205914020851386</v>
      </c>
    </row>
    <row r="26" spans="1:11" ht="14.25">
      <c r="A26" s="21" t="s">
        <v>34</v>
      </c>
      <c r="B26" s="12" t="s">
        <v>35</v>
      </c>
      <c r="C26" s="77">
        <v>416</v>
      </c>
      <c r="D26" s="34">
        <f t="shared" si="0"/>
        <v>83.66013071895425</v>
      </c>
      <c r="E26" s="34">
        <f t="shared" si="1"/>
        <v>3.3978600016335867</v>
      </c>
      <c r="F26" s="77">
        <v>2146</v>
      </c>
      <c r="G26" s="34">
        <f t="shared" si="2"/>
        <v>59.58297470638865</v>
      </c>
      <c r="H26" s="34">
        <f t="shared" si="3"/>
        <v>3.357584291637331</v>
      </c>
      <c r="I26" s="77">
        <f t="shared" si="4"/>
        <v>2562</v>
      </c>
      <c r="J26" s="34">
        <f t="shared" si="5"/>
        <v>62.50381195184133</v>
      </c>
      <c r="K26" s="25">
        <f t="shared" si="6"/>
        <v>3.364058930118963</v>
      </c>
    </row>
    <row r="27" spans="1:11" ht="14.25">
      <c r="A27" s="21" t="s">
        <v>36</v>
      </c>
      <c r="B27" s="12" t="s">
        <v>37</v>
      </c>
      <c r="C27" s="77">
        <v>869</v>
      </c>
      <c r="D27" s="34">
        <f t="shared" si="0"/>
        <v>174.7611865258924</v>
      </c>
      <c r="E27" s="34">
        <f t="shared" si="1"/>
        <v>7.0979335130278525</v>
      </c>
      <c r="F27" s="77">
        <v>2194</v>
      </c>
      <c r="G27" s="34">
        <f t="shared" si="2"/>
        <v>60.91567870727712</v>
      </c>
      <c r="H27" s="34">
        <f t="shared" si="3"/>
        <v>3.4326840334819684</v>
      </c>
      <c r="I27" s="77">
        <f t="shared" si="4"/>
        <v>3063</v>
      </c>
      <c r="J27" s="34">
        <f t="shared" si="5"/>
        <v>74.7264543358665</v>
      </c>
      <c r="K27" s="25">
        <f t="shared" si="6"/>
        <v>4.021901835657449</v>
      </c>
    </row>
    <row r="28" spans="1:11" ht="25.5">
      <c r="A28" s="21" t="s">
        <v>38</v>
      </c>
      <c r="B28" s="12" t="s">
        <v>62</v>
      </c>
      <c r="C28" s="77">
        <v>141</v>
      </c>
      <c r="D28" s="34">
        <f t="shared" si="0"/>
        <v>28.355957767722472</v>
      </c>
      <c r="E28" s="34">
        <f t="shared" si="1"/>
        <v>1.1516785101690763</v>
      </c>
      <c r="F28" s="77">
        <v>4031</v>
      </c>
      <c r="G28" s="34">
        <f t="shared" si="2"/>
        <v>111.91937140794624</v>
      </c>
      <c r="H28" s="34">
        <f t="shared" si="3"/>
        <v>6.306813736994446</v>
      </c>
      <c r="I28" s="77">
        <f t="shared" si="4"/>
        <v>4172</v>
      </c>
      <c r="J28" s="34">
        <f t="shared" si="5"/>
        <v>101.78216372485636</v>
      </c>
      <c r="K28" s="25">
        <f t="shared" si="6"/>
        <v>5.478085033745634</v>
      </c>
    </row>
    <row r="29" spans="1:11" ht="15" thickBot="1">
      <c r="A29" s="250" t="s">
        <v>40</v>
      </c>
      <c r="B29" s="88" t="s">
        <v>41</v>
      </c>
      <c r="C29" s="98">
        <v>466</v>
      </c>
      <c r="D29" s="76">
        <f t="shared" si="0"/>
        <v>93.71543489190547</v>
      </c>
      <c r="E29" s="76">
        <f t="shared" si="1"/>
        <v>3.806256636445316</v>
      </c>
      <c r="F29" s="98">
        <v>4293</v>
      </c>
      <c r="G29" s="84">
        <f t="shared" si="2"/>
        <v>119.19371407946248</v>
      </c>
      <c r="H29" s="84">
        <f t="shared" si="3"/>
        <v>6.716733161229758</v>
      </c>
      <c r="I29" s="93">
        <f t="shared" si="4"/>
        <v>4759</v>
      </c>
      <c r="J29" s="84">
        <f t="shared" si="5"/>
        <v>116.10290440234694</v>
      </c>
      <c r="K29" s="84">
        <f t="shared" si="6"/>
        <v>6.248851072769768</v>
      </c>
    </row>
    <row r="30" spans="1:11" s="47" customFormat="1" ht="13.5" customHeight="1">
      <c r="A30" s="244"/>
      <c r="B30" s="101" t="s">
        <v>42</v>
      </c>
      <c r="C30" s="239">
        <v>249</v>
      </c>
      <c r="D30" s="112">
        <f t="shared" si="0"/>
        <v>50.075414781297134</v>
      </c>
      <c r="E30" s="112">
        <f t="shared" si="1"/>
        <v>2.033815241362411</v>
      </c>
      <c r="F30" s="239">
        <v>1521</v>
      </c>
      <c r="G30" s="113">
        <f t="shared" si="2"/>
        <v>42.23005802815337</v>
      </c>
      <c r="H30" s="113">
        <f t="shared" si="3"/>
        <v>2.379723069701948</v>
      </c>
      <c r="I30" s="103">
        <f t="shared" si="4"/>
        <v>1770</v>
      </c>
      <c r="J30" s="113">
        <f t="shared" si="5"/>
        <v>43.18179045853206</v>
      </c>
      <c r="K30" s="113">
        <f t="shared" si="6"/>
        <v>2.3241156542976444</v>
      </c>
    </row>
    <row r="31" spans="1:11" ht="14.25">
      <c r="A31" s="21" t="s">
        <v>43</v>
      </c>
      <c r="B31" s="12" t="s">
        <v>44</v>
      </c>
      <c r="C31" s="77">
        <v>1</v>
      </c>
      <c r="D31" s="34">
        <f t="shared" si="0"/>
        <v>0.20110608345902464</v>
      </c>
      <c r="E31" s="34">
        <f t="shared" si="1"/>
        <v>0.008167932696234583</v>
      </c>
      <c r="F31" s="77">
        <v>78</v>
      </c>
      <c r="G31" s="25">
        <f t="shared" si="2"/>
        <v>2.165644001443763</v>
      </c>
      <c r="H31" s="25">
        <f t="shared" si="3"/>
        <v>0.1220370804975358</v>
      </c>
      <c r="I31" s="92">
        <f t="shared" si="4"/>
        <v>79</v>
      </c>
      <c r="J31" s="25">
        <f t="shared" si="5"/>
        <v>1.9273228509740299</v>
      </c>
      <c r="K31" s="25">
        <f t="shared" si="6"/>
        <v>0.10373171564379317</v>
      </c>
    </row>
    <row r="32" spans="1:11" ht="14.25">
      <c r="A32" s="21" t="s">
        <v>45</v>
      </c>
      <c r="B32" s="12" t="s">
        <v>46</v>
      </c>
      <c r="C32" s="77">
        <v>4</v>
      </c>
      <c r="D32" s="34">
        <f t="shared" si="0"/>
        <v>0.8044243338360986</v>
      </c>
      <c r="E32" s="34">
        <f t="shared" si="1"/>
        <v>0.03267173078493833</v>
      </c>
      <c r="F32" s="77"/>
      <c r="G32" s="25">
        <f t="shared" si="2"/>
        <v>0</v>
      </c>
      <c r="H32" s="25">
        <f t="shared" si="3"/>
        <v>0</v>
      </c>
      <c r="I32" s="92">
        <f t="shared" si="4"/>
        <v>4</v>
      </c>
      <c r="J32" s="25">
        <f t="shared" si="5"/>
        <v>0.09758596713792557</v>
      </c>
      <c r="K32" s="25">
        <f t="shared" si="6"/>
        <v>0.005252238766774338</v>
      </c>
    </row>
    <row r="33" spans="1:11" ht="14.25">
      <c r="A33" s="21" t="s">
        <v>47</v>
      </c>
      <c r="B33" s="12" t="s">
        <v>48</v>
      </c>
      <c r="C33" s="77">
        <v>112</v>
      </c>
      <c r="D33" s="34">
        <f t="shared" si="0"/>
        <v>22.52388134741076</v>
      </c>
      <c r="E33" s="34">
        <f t="shared" si="1"/>
        <v>0.9148084619782733</v>
      </c>
      <c r="F33" s="77">
        <v>18</v>
      </c>
      <c r="G33" s="25">
        <f t="shared" si="2"/>
        <v>0.499764000333176</v>
      </c>
      <c r="H33" s="25">
        <f t="shared" si="3"/>
        <v>0.02816240319173903</v>
      </c>
      <c r="I33" s="92">
        <f t="shared" si="4"/>
        <v>130</v>
      </c>
      <c r="J33" s="25">
        <f t="shared" si="5"/>
        <v>3.171543931982581</v>
      </c>
      <c r="K33" s="25">
        <f t="shared" si="6"/>
        <v>0.17069775992016598</v>
      </c>
    </row>
    <row r="34" spans="1:11" ht="14.25">
      <c r="A34" s="21" t="s">
        <v>49</v>
      </c>
      <c r="B34" s="12" t="s">
        <v>50</v>
      </c>
      <c r="C34" s="77">
        <v>714</v>
      </c>
      <c r="D34" s="34">
        <f t="shared" si="0"/>
        <v>143.5897435897436</v>
      </c>
      <c r="E34" s="34">
        <f t="shared" si="1"/>
        <v>5.831903945111493</v>
      </c>
      <c r="F34" s="92">
        <v>1944</v>
      </c>
      <c r="G34" s="25">
        <f t="shared" si="2"/>
        <v>53.97451203598301</v>
      </c>
      <c r="H34" s="25">
        <f t="shared" si="3"/>
        <v>3.041539544707815</v>
      </c>
      <c r="I34" s="92">
        <f t="shared" si="4"/>
        <v>2658</v>
      </c>
      <c r="J34" s="25">
        <f t="shared" si="5"/>
        <v>64.84587516315153</v>
      </c>
      <c r="K34" s="25">
        <f t="shared" si="6"/>
        <v>3.490112660521547</v>
      </c>
    </row>
    <row r="35" spans="1:11" ht="15" thickBot="1">
      <c r="A35" s="49" t="s">
        <v>51</v>
      </c>
      <c r="B35" s="50" t="s">
        <v>52</v>
      </c>
      <c r="C35" s="98">
        <v>648</v>
      </c>
      <c r="D35" s="76">
        <f t="shared" si="0"/>
        <v>130.31674208144796</v>
      </c>
      <c r="E35" s="76">
        <f t="shared" si="1"/>
        <v>5.29282038716001</v>
      </c>
      <c r="F35" s="93">
        <v>3189</v>
      </c>
      <c r="G35" s="84">
        <f t="shared" si="2"/>
        <v>88.54152205902768</v>
      </c>
      <c r="H35" s="84">
        <f t="shared" si="3"/>
        <v>4.989439098803098</v>
      </c>
      <c r="I35" s="93">
        <f t="shared" si="4"/>
        <v>3837</v>
      </c>
      <c r="J35" s="84">
        <f t="shared" si="5"/>
        <v>93.6093389770551</v>
      </c>
      <c r="K35" s="25">
        <f t="shared" si="6"/>
        <v>5.038210037028283</v>
      </c>
    </row>
    <row r="36" spans="1:11" ht="20.25" customHeight="1">
      <c r="A36" s="82"/>
      <c r="B36" s="83" t="s">
        <v>53</v>
      </c>
      <c r="C36" s="240">
        <f>C7+C9+C11+C12+SUM(C14:C18)+C22+SUM(C26:C29)+SUM(C31:C35)</f>
        <v>12243</v>
      </c>
      <c r="D36" s="61">
        <f t="shared" si="0"/>
        <v>2462.1417797888384</v>
      </c>
      <c r="E36" s="61">
        <f t="shared" si="1"/>
        <v>100</v>
      </c>
      <c r="F36" s="240">
        <f>F7+F9+F11+F12+SUM(F14:F18)+F22+SUM(F26:F29)+SUM(F31:F35)</f>
        <v>63915</v>
      </c>
      <c r="G36" s="61">
        <f t="shared" si="2"/>
        <v>1774.5786711830524</v>
      </c>
      <c r="H36" s="61">
        <f t="shared" si="3"/>
        <v>100</v>
      </c>
      <c r="I36" s="97">
        <f>I7+I9+I11+I12+SUM(I14:I18)+I22+SUM(I26:I29)+SUM(I31:I35)</f>
        <v>76158</v>
      </c>
      <c r="J36" s="61">
        <f t="shared" si="5"/>
        <v>1857.9880213225338</v>
      </c>
      <c r="K36" s="25">
        <f t="shared" si="6"/>
        <v>100</v>
      </c>
    </row>
    <row r="37" ht="14.25">
      <c r="B37" s="243"/>
    </row>
  </sheetData>
  <mergeCells count="9">
    <mergeCell ref="A29:A30"/>
    <mergeCell ref="A9:A10"/>
    <mergeCell ref="A12:A13"/>
    <mergeCell ref="A18:A21"/>
    <mergeCell ref="A22:A25"/>
    <mergeCell ref="A2:J2"/>
    <mergeCell ref="A5:A6"/>
    <mergeCell ref="B5:B6"/>
    <mergeCell ref="A7:A8"/>
  </mergeCells>
  <printOptions horizontalCentered="1"/>
  <pageMargins left="0.75" right="0.75" top="0.25" bottom="0.3937007874015748" header="0.2362204724409449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workbookViewId="0" topLeftCell="A1">
      <selection activeCell="D4" sqref="D4"/>
    </sheetView>
  </sheetViews>
  <sheetFormatPr defaultColWidth="9.140625" defaultRowHeight="12.75"/>
  <cols>
    <col min="1" max="1" width="6.00390625" style="42" customWidth="1"/>
    <col min="2" max="2" width="53.7109375" style="0" customWidth="1"/>
    <col min="3" max="3" width="10.421875" style="5" customWidth="1"/>
    <col min="4" max="4" width="10.421875" style="123" customWidth="1"/>
    <col min="5" max="5" width="8.421875" style="123" customWidth="1"/>
    <col min="6" max="6" width="10.28125" style="5" customWidth="1"/>
    <col min="7" max="7" width="10.421875" style="123" customWidth="1"/>
    <col min="8" max="8" width="8.421875" style="123" customWidth="1"/>
    <col min="9" max="9" width="10.28125" style="0" customWidth="1"/>
    <col min="10" max="10" width="10.00390625" style="123" customWidth="1"/>
    <col min="11" max="11" width="9.140625" style="123" customWidth="1"/>
  </cols>
  <sheetData>
    <row r="2" spans="1:11" ht="12.75">
      <c r="A2" s="277" t="s">
        <v>81</v>
      </c>
      <c r="B2" s="277"/>
      <c r="C2" s="277"/>
      <c r="D2" s="277"/>
      <c r="E2" s="277"/>
      <c r="F2" s="277"/>
      <c r="G2" s="277"/>
      <c r="H2" s="277"/>
      <c r="I2" s="277"/>
      <c r="J2" s="277"/>
      <c r="K2" s="124"/>
    </row>
    <row r="3" spans="1:11" ht="12.75">
      <c r="A3" s="80"/>
      <c r="B3" s="1"/>
      <c r="C3" s="230"/>
      <c r="D3" s="125"/>
      <c r="E3" s="125"/>
      <c r="F3" s="230"/>
      <c r="G3" s="125"/>
      <c r="H3" s="132"/>
      <c r="I3" s="3"/>
      <c r="J3" s="132"/>
      <c r="K3" s="132"/>
    </row>
    <row r="4" spans="1:10" ht="12.75">
      <c r="A4" s="81"/>
      <c r="D4" s="126">
        <v>2651</v>
      </c>
      <c r="E4" s="127"/>
      <c r="G4" s="127">
        <v>9840.5</v>
      </c>
      <c r="H4" s="127"/>
      <c r="I4" s="5"/>
      <c r="J4" s="126">
        <f>SUM(D4:G4)</f>
        <v>12491.5</v>
      </c>
    </row>
    <row r="5" spans="1:11" ht="12.75">
      <c r="A5" s="255" t="s">
        <v>59</v>
      </c>
      <c r="B5" s="255" t="s">
        <v>57</v>
      </c>
      <c r="C5" s="290" t="s">
        <v>1</v>
      </c>
      <c r="D5" s="291"/>
      <c r="E5" s="292"/>
      <c r="F5" s="290" t="s">
        <v>2</v>
      </c>
      <c r="G5" s="291"/>
      <c r="H5" s="292"/>
      <c r="I5" s="8" t="s">
        <v>3</v>
      </c>
      <c r="J5" s="128"/>
      <c r="K5" s="129"/>
    </row>
    <row r="6" spans="1:11" ht="30" customHeight="1">
      <c r="A6" s="256"/>
      <c r="B6" s="256"/>
      <c r="C6" s="241" t="s">
        <v>5</v>
      </c>
      <c r="D6" s="136" t="s">
        <v>6</v>
      </c>
      <c r="E6" s="136" t="s">
        <v>7</v>
      </c>
      <c r="F6" s="241" t="s">
        <v>5</v>
      </c>
      <c r="G6" s="136" t="s">
        <v>6</v>
      </c>
      <c r="H6" s="136" t="s">
        <v>7</v>
      </c>
      <c r="I6" s="136" t="s">
        <v>5</v>
      </c>
      <c r="J6" s="136" t="s">
        <v>6</v>
      </c>
      <c r="K6" s="136" t="s">
        <v>7</v>
      </c>
    </row>
    <row r="7" spans="1:11" ht="15.75" customHeight="1" thickBot="1">
      <c r="A7" s="250" t="s">
        <v>8</v>
      </c>
      <c r="B7" s="50" t="s">
        <v>9</v>
      </c>
      <c r="C7" s="98">
        <v>888</v>
      </c>
      <c r="D7" s="76">
        <f aca="true" t="shared" si="0" ref="D7:D36">C7*1000/$D$4</f>
        <v>334.96793662768766</v>
      </c>
      <c r="E7" s="76">
        <f aca="true" t="shared" si="1" ref="E7:E36">C7*100/C$36</f>
        <v>23.967611336032387</v>
      </c>
      <c r="F7" s="98">
        <v>377</v>
      </c>
      <c r="G7" s="76">
        <f aca="true" t="shared" si="2" ref="G7:G36">F7*1000/$G$4</f>
        <v>38.3110614298054</v>
      </c>
      <c r="H7" s="76">
        <f aca="true" t="shared" si="3" ref="H7:H36">F7*100/F$36</f>
        <v>3.2848305306264702</v>
      </c>
      <c r="I7" s="137">
        <f aca="true" t="shared" si="4" ref="I7:I35">C7+F7</f>
        <v>1265</v>
      </c>
      <c r="J7" s="76">
        <f aca="true" t="shared" si="5" ref="J7:J36">I7*1000/$J$4</f>
        <v>101.26886282672217</v>
      </c>
      <c r="K7" s="76">
        <f aca="true" t="shared" si="6" ref="K7:K36">I7*100/I$36</f>
        <v>8.332235542089316</v>
      </c>
    </row>
    <row r="8" spans="1:11" s="123" customFormat="1" ht="12.75">
      <c r="A8" s="244"/>
      <c r="B8" s="119" t="s">
        <v>10</v>
      </c>
      <c r="C8" s="221">
        <v>1</v>
      </c>
      <c r="D8" s="108">
        <f t="shared" si="0"/>
        <v>0.37721614485099964</v>
      </c>
      <c r="E8" s="108">
        <f t="shared" si="1"/>
        <v>0.02699055330634278</v>
      </c>
      <c r="F8" s="221"/>
      <c r="G8" s="108">
        <f t="shared" si="2"/>
        <v>0</v>
      </c>
      <c r="H8" s="108">
        <f t="shared" si="3"/>
        <v>0</v>
      </c>
      <c r="I8" s="106">
        <f t="shared" si="4"/>
        <v>1</v>
      </c>
      <c r="J8" s="108">
        <f t="shared" si="5"/>
        <v>0.08005443701717167</v>
      </c>
      <c r="K8" s="108">
        <f t="shared" si="6"/>
        <v>0.006586747464102227</v>
      </c>
    </row>
    <row r="9" spans="1:11" ht="17.25" customHeight="1" thickBot="1">
      <c r="A9" s="250" t="s">
        <v>11</v>
      </c>
      <c r="B9" s="50" t="s">
        <v>12</v>
      </c>
      <c r="C9" s="98">
        <v>10</v>
      </c>
      <c r="D9" s="76">
        <f t="shared" si="0"/>
        <v>3.7721614485099964</v>
      </c>
      <c r="E9" s="76">
        <f t="shared" si="1"/>
        <v>0.2699055330634278</v>
      </c>
      <c r="F9" s="98">
        <v>201</v>
      </c>
      <c r="G9" s="76">
        <f t="shared" si="2"/>
        <v>20.425791372389615</v>
      </c>
      <c r="H9" s="76">
        <f t="shared" si="3"/>
        <v>1.7513287444454126</v>
      </c>
      <c r="I9" s="137">
        <f t="shared" si="4"/>
        <v>211</v>
      </c>
      <c r="J9" s="76">
        <f t="shared" si="5"/>
        <v>16.891486210623224</v>
      </c>
      <c r="K9" s="76">
        <f t="shared" si="6"/>
        <v>1.3898037149255698</v>
      </c>
    </row>
    <row r="10" spans="1:11" s="123" customFormat="1" ht="12.75">
      <c r="A10" s="244"/>
      <c r="B10" s="119" t="s">
        <v>13</v>
      </c>
      <c r="C10" s="221"/>
      <c r="D10" s="108">
        <f t="shared" si="0"/>
        <v>0</v>
      </c>
      <c r="E10" s="108">
        <f t="shared" si="1"/>
        <v>0</v>
      </c>
      <c r="F10" s="221">
        <v>104</v>
      </c>
      <c r="G10" s="108">
        <f t="shared" si="2"/>
        <v>10.568568670291144</v>
      </c>
      <c r="H10" s="108">
        <f t="shared" si="3"/>
        <v>0.906160146379716</v>
      </c>
      <c r="I10" s="106">
        <f t="shared" si="4"/>
        <v>104</v>
      </c>
      <c r="J10" s="108">
        <f t="shared" si="5"/>
        <v>8.325661449785855</v>
      </c>
      <c r="K10" s="108">
        <f t="shared" si="6"/>
        <v>0.6850217362666315</v>
      </c>
    </row>
    <row r="11" spans="1:11" ht="16.5" customHeight="1">
      <c r="A11" s="21" t="s">
        <v>14</v>
      </c>
      <c r="B11" s="12" t="s">
        <v>15</v>
      </c>
      <c r="C11" s="77">
        <v>28</v>
      </c>
      <c r="D11" s="34">
        <f t="shared" si="0"/>
        <v>10.562052055827989</v>
      </c>
      <c r="E11" s="34">
        <f t="shared" si="1"/>
        <v>0.7557354925775979</v>
      </c>
      <c r="F11" s="77">
        <v>33</v>
      </c>
      <c r="G11" s="34">
        <f t="shared" si="2"/>
        <v>3.353488135765459</v>
      </c>
      <c r="H11" s="34">
        <f t="shared" si="3"/>
        <v>0.2875315849089483</v>
      </c>
      <c r="I11" s="138">
        <f t="shared" si="4"/>
        <v>61</v>
      </c>
      <c r="J11" s="34">
        <f t="shared" si="5"/>
        <v>4.883320658047472</v>
      </c>
      <c r="K11" s="34">
        <f t="shared" si="6"/>
        <v>0.4017915953102358</v>
      </c>
    </row>
    <row r="12" spans="1:11" ht="26.25" thickBot="1">
      <c r="A12" s="250" t="s">
        <v>16</v>
      </c>
      <c r="B12" s="50" t="s">
        <v>17</v>
      </c>
      <c r="C12" s="98">
        <v>13</v>
      </c>
      <c r="D12" s="76">
        <f t="shared" si="0"/>
        <v>4.903809883062995</v>
      </c>
      <c r="E12" s="76">
        <f t="shared" si="1"/>
        <v>0.3508771929824561</v>
      </c>
      <c r="F12" s="98">
        <v>874</v>
      </c>
      <c r="G12" s="76">
        <f t="shared" si="2"/>
        <v>88.81662517148519</v>
      </c>
      <c r="H12" s="76">
        <f t="shared" si="3"/>
        <v>7.615230460921843</v>
      </c>
      <c r="I12" s="137">
        <f t="shared" si="4"/>
        <v>887</v>
      </c>
      <c r="J12" s="76">
        <f t="shared" si="5"/>
        <v>71.00828563423127</v>
      </c>
      <c r="K12" s="76">
        <f t="shared" si="6"/>
        <v>5.842445000658675</v>
      </c>
    </row>
    <row r="13" spans="1:11" s="123" customFormat="1" ht="15" customHeight="1">
      <c r="A13" s="244"/>
      <c r="B13" s="118" t="s">
        <v>18</v>
      </c>
      <c r="C13" s="221">
        <v>9</v>
      </c>
      <c r="D13" s="108">
        <f t="shared" si="0"/>
        <v>3.3949453036589965</v>
      </c>
      <c r="E13" s="108">
        <f t="shared" si="1"/>
        <v>0.242914979757085</v>
      </c>
      <c r="F13" s="221">
        <v>709</v>
      </c>
      <c r="G13" s="108">
        <f t="shared" si="2"/>
        <v>72.04918449265789</v>
      </c>
      <c r="H13" s="108">
        <f t="shared" si="3"/>
        <v>6.177572536377102</v>
      </c>
      <c r="I13" s="106">
        <f t="shared" si="4"/>
        <v>718</v>
      </c>
      <c r="J13" s="108">
        <f t="shared" si="5"/>
        <v>57.479085778329264</v>
      </c>
      <c r="K13" s="108">
        <f t="shared" si="6"/>
        <v>4.729284679225398</v>
      </c>
    </row>
    <row r="14" spans="1:11" ht="15" customHeight="1">
      <c r="A14" s="19" t="s">
        <v>19</v>
      </c>
      <c r="B14" s="14" t="s">
        <v>20</v>
      </c>
      <c r="C14" s="77">
        <v>54</v>
      </c>
      <c r="D14" s="34">
        <f t="shared" si="0"/>
        <v>20.36967182195398</v>
      </c>
      <c r="E14" s="34">
        <f t="shared" si="1"/>
        <v>1.45748987854251</v>
      </c>
      <c r="F14" s="77">
        <v>321</v>
      </c>
      <c r="G14" s="34">
        <f t="shared" si="2"/>
        <v>32.62029368426401</v>
      </c>
      <c r="H14" s="34">
        <f t="shared" si="3"/>
        <v>2.7968981441143157</v>
      </c>
      <c r="I14" s="138">
        <f t="shared" si="4"/>
        <v>375</v>
      </c>
      <c r="J14" s="34">
        <f t="shared" si="5"/>
        <v>30.020413881439378</v>
      </c>
      <c r="K14" s="34">
        <f t="shared" si="6"/>
        <v>2.470030299038335</v>
      </c>
    </row>
    <row r="15" spans="1:11" ht="14.25">
      <c r="A15" s="19" t="s">
        <v>21</v>
      </c>
      <c r="B15" s="14" t="s">
        <v>22</v>
      </c>
      <c r="C15" s="77">
        <v>71</v>
      </c>
      <c r="D15" s="34">
        <f t="shared" si="0"/>
        <v>26.782346284420974</v>
      </c>
      <c r="E15" s="34">
        <f t="shared" si="1"/>
        <v>1.9163292847503375</v>
      </c>
      <c r="F15" s="77">
        <v>655</v>
      </c>
      <c r="G15" s="34">
        <f t="shared" si="2"/>
        <v>66.56165845231442</v>
      </c>
      <c r="H15" s="34">
        <f t="shared" si="3"/>
        <v>5.707066306526095</v>
      </c>
      <c r="I15" s="138">
        <f t="shared" si="4"/>
        <v>726</v>
      </c>
      <c r="J15" s="34">
        <f t="shared" si="5"/>
        <v>58.119521274466635</v>
      </c>
      <c r="K15" s="34">
        <f t="shared" si="6"/>
        <v>4.7819786589382165</v>
      </c>
    </row>
    <row r="16" spans="1:11" ht="14.25">
      <c r="A16" s="21" t="s">
        <v>23</v>
      </c>
      <c r="B16" s="12" t="s">
        <v>24</v>
      </c>
      <c r="C16" s="77">
        <v>60</v>
      </c>
      <c r="D16" s="34">
        <f t="shared" si="0"/>
        <v>22.63296869105998</v>
      </c>
      <c r="E16" s="34">
        <f t="shared" si="1"/>
        <v>1.6194331983805668</v>
      </c>
      <c r="F16" s="77">
        <v>405</v>
      </c>
      <c r="G16" s="34">
        <f t="shared" si="2"/>
        <v>41.15644530257609</v>
      </c>
      <c r="H16" s="34">
        <f t="shared" si="3"/>
        <v>3.5287967238825475</v>
      </c>
      <c r="I16" s="138">
        <f t="shared" si="4"/>
        <v>465</v>
      </c>
      <c r="J16" s="34">
        <f t="shared" si="5"/>
        <v>37.22531321298483</v>
      </c>
      <c r="K16" s="34">
        <f t="shared" si="6"/>
        <v>3.062837570807535</v>
      </c>
    </row>
    <row r="17" spans="1:11" ht="14.25">
      <c r="A17" s="19" t="s">
        <v>25</v>
      </c>
      <c r="B17" s="14" t="s">
        <v>26</v>
      </c>
      <c r="C17" s="77">
        <v>17</v>
      </c>
      <c r="D17" s="34">
        <f t="shared" si="0"/>
        <v>6.412674462466994</v>
      </c>
      <c r="E17" s="34">
        <f t="shared" si="1"/>
        <v>0.45883940620782726</v>
      </c>
      <c r="F17" s="77">
        <v>360</v>
      </c>
      <c r="G17" s="34">
        <f t="shared" si="2"/>
        <v>36.58350693562319</v>
      </c>
      <c r="H17" s="34">
        <f t="shared" si="3"/>
        <v>3.136708199006709</v>
      </c>
      <c r="I17" s="138">
        <f t="shared" si="4"/>
        <v>377</v>
      </c>
      <c r="J17" s="34">
        <f t="shared" si="5"/>
        <v>30.18052275547372</v>
      </c>
      <c r="K17" s="34">
        <f t="shared" si="6"/>
        <v>2.4832037939665392</v>
      </c>
    </row>
    <row r="18" spans="1:11" ht="15" thickBot="1">
      <c r="A18" s="245" t="s">
        <v>27</v>
      </c>
      <c r="B18" s="86" t="s">
        <v>28</v>
      </c>
      <c r="C18" s="98">
        <v>11</v>
      </c>
      <c r="D18" s="76">
        <f t="shared" si="0"/>
        <v>4.149377593360996</v>
      </c>
      <c r="E18" s="76">
        <f t="shared" si="1"/>
        <v>0.2968960863697706</v>
      </c>
      <c r="F18" s="98">
        <v>4836</v>
      </c>
      <c r="G18" s="76">
        <f t="shared" si="2"/>
        <v>491.4384431685382</v>
      </c>
      <c r="H18" s="76">
        <f t="shared" si="3"/>
        <v>42.13644680665679</v>
      </c>
      <c r="I18" s="137">
        <f t="shared" si="4"/>
        <v>4847</v>
      </c>
      <c r="J18" s="76">
        <f t="shared" si="5"/>
        <v>388.02385622223113</v>
      </c>
      <c r="K18" s="76">
        <f t="shared" si="6"/>
        <v>31.925964958503492</v>
      </c>
    </row>
    <row r="19" spans="1:11" s="123" customFormat="1" ht="10.5" customHeight="1">
      <c r="A19" s="246"/>
      <c r="B19" s="119" t="s">
        <v>29</v>
      </c>
      <c r="C19" s="221">
        <v>4</v>
      </c>
      <c r="D19" s="108">
        <f t="shared" si="0"/>
        <v>1.5088645794039985</v>
      </c>
      <c r="E19" s="108">
        <f t="shared" si="1"/>
        <v>0.10796221322537113</v>
      </c>
      <c r="F19" s="221">
        <v>2895</v>
      </c>
      <c r="G19" s="108">
        <f t="shared" si="2"/>
        <v>294.1923682739698</v>
      </c>
      <c r="H19" s="108">
        <f t="shared" si="3"/>
        <v>25.224361767012287</v>
      </c>
      <c r="I19" s="106">
        <f t="shared" si="4"/>
        <v>2899</v>
      </c>
      <c r="J19" s="108">
        <f t="shared" si="5"/>
        <v>232.0778129127807</v>
      </c>
      <c r="K19" s="108">
        <f t="shared" si="6"/>
        <v>19.094980898432354</v>
      </c>
    </row>
    <row r="20" spans="1:11" s="123" customFormat="1" ht="10.5" customHeight="1">
      <c r="A20" s="246"/>
      <c r="B20" s="121" t="s">
        <v>54</v>
      </c>
      <c r="C20" s="224"/>
      <c r="D20" s="133">
        <f t="shared" si="0"/>
        <v>0</v>
      </c>
      <c r="E20" s="133">
        <f t="shared" si="1"/>
        <v>0</v>
      </c>
      <c r="F20" s="224">
        <v>355</v>
      </c>
      <c r="G20" s="133">
        <f t="shared" si="2"/>
        <v>36.07540267262842</v>
      </c>
      <c r="H20" s="133">
        <f t="shared" si="3"/>
        <v>3.0931428073538383</v>
      </c>
      <c r="I20" s="139">
        <f t="shared" si="4"/>
        <v>355</v>
      </c>
      <c r="J20" s="133">
        <f t="shared" si="5"/>
        <v>28.419325141095946</v>
      </c>
      <c r="K20" s="133">
        <f t="shared" si="6"/>
        <v>2.33829534975629</v>
      </c>
    </row>
    <row r="21" spans="1:11" s="123" customFormat="1" ht="9.75" customHeight="1">
      <c r="A21" s="247"/>
      <c r="B21" s="122" t="s">
        <v>30</v>
      </c>
      <c r="C21" s="224"/>
      <c r="D21" s="133">
        <f t="shared" si="0"/>
        <v>0</v>
      </c>
      <c r="E21" s="133">
        <f t="shared" si="1"/>
        <v>0</v>
      </c>
      <c r="F21" s="224">
        <v>571</v>
      </c>
      <c r="G21" s="133">
        <f t="shared" si="2"/>
        <v>58.025506834002336</v>
      </c>
      <c r="H21" s="133">
        <f t="shared" si="3"/>
        <v>4.975167726757864</v>
      </c>
      <c r="I21" s="139">
        <f t="shared" si="4"/>
        <v>571</v>
      </c>
      <c r="J21" s="133">
        <f t="shared" si="5"/>
        <v>45.71108353680503</v>
      </c>
      <c r="K21" s="133">
        <f t="shared" si="6"/>
        <v>3.7610328020023713</v>
      </c>
    </row>
    <row r="22" spans="1:11" ht="18" customHeight="1" thickBot="1">
      <c r="A22" s="245" t="s">
        <v>31</v>
      </c>
      <c r="B22" s="86" t="s">
        <v>32</v>
      </c>
      <c r="C22" s="98">
        <v>1706</v>
      </c>
      <c r="D22" s="76">
        <f t="shared" si="0"/>
        <v>643.5307431158053</v>
      </c>
      <c r="E22" s="76">
        <f t="shared" si="1"/>
        <v>46.04588394062078</v>
      </c>
      <c r="F22" s="98">
        <v>934</v>
      </c>
      <c r="G22" s="76">
        <f t="shared" si="2"/>
        <v>94.91387632742239</v>
      </c>
      <c r="H22" s="76">
        <f t="shared" si="3"/>
        <v>8.138015160756295</v>
      </c>
      <c r="I22" s="137">
        <f t="shared" si="4"/>
        <v>2640</v>
      </c>
      <c r="J22" s="76">
        <f t="shared" si="5"/>
        <v>211.34371372533323</v>
      </c>
      <c r="K22" s="76">
        <f t="shared" si="6"/>
        <v>17.389013305229877</v>
      </c>
    </row>
    <row r="23" spans="1:11" s="123" customFormat="1" ht="12.75">
      <c r="A23" s="246"/>
      <c r="B23" s="119" t="s">
        <v>33</v>
      </c>
      <c r="C23" s="221">
        <v>1233</v>
      </c>
      <c r="D23" s="108">
        <f t="shared" si="0"/>
        <v>465.1075066012825</v>
      </c>
      <c r="E23" s="108">
        <f t="shared" si="1"/>
        <v>33.27935222672065</v>
      </c>
      <c r="F23" s="221">
        <v>250</v>
      </c>
      <c r="G23" s="108">
        <f t="shared" si="2"/>
        <v>25.405213149738326</v>
      </c>
      <c r="H23" s="108">
        <f t="shared" si="3"/>
        <v>2.178269582643548</v>
      </c>
      <c r="I23" s="106">
        <f t="shared" si="4"/>
        <v>1483</v>
      </c>
      <c r="J23" s="108">
        <f t="shared" si="5"/>
        <v>118.7207300964656</v>
      </c>
      <c r="K23" s="108">
        <f t="shared" si="6"/>
        <v>9.768146489263602</v>
      </c>
    </row>
    <row r="24" spans="1:11" s="123" customFormat="1" ht="9.75" customHeight="1">
      <c r="A24" s="246"/>
      <c r="B24" s="120" t="s">
        <v>55</v>
      </c>
      <c r="C24" s="224">
        <v>52</v>
      </c>
      <c r="D24" s="133">
        <f t="shared" si="0"/>
        <v>19.61523953225198</v>
      </c>
      <c r="E24" s="133">
        <f t="shared" si="1"/>
        <v>1.4035087719298245</v>
      </c>
      <c r="F24" s="224">
        <v>93</v>
      </c>
      <c r="G24" s="133">
        <f t="shared" si="2"/>
        <v>9.450739291702657</v>
      </c>
      <c r="H24" s="133">
        <f t="shared" si="3"/>
        <v>0.8103162847433999</v>
      </c>
      <c r="I24" s="139">
        <f t="shared" si="4"/>
        <v>145</v>
      </c>
      <c r="J24" s="133">
        <f t="shared" si="5"/>
        <v>11.607893367489893</v>
      </c>
      <c r="K24" s="133">
        <f t="shared" si="6"/>
        <v>0.9550783822948228</v>
      </c>
    </row>
    <row r="25" spans="1:11" s="123" customFormat="1" ht="11.25" customHeight="1">
      <c r="A25" s="247"/>
      <c r="B25" s="120" t="s">
        <v>56</v>
      </c>
      <c r="C25" s="224">
        <v>344</v>
      </c>
      <c r="D25" s="133">
        <f t="shared" si="0"/>
        <v>129.76235382874387</v>
      </c>
      <c r="E25" s="133">
        <f t="shared" si="1"/>
        <v>9.284750337381917</v>
      </c>
      <c r="F25" s="224">
        <v>349</v>
      </c>
      <c r="G25" s="133">
        <f t="shared" si="2"/>
        <v>35.4656775570347</v>
      </c>
      <c r="H25" s="133">
        <f t="shared" si="3"/>
        <v>3.040864337370393</v>
      </c>
      <c r="I25" s="139">
        <f t="shared" si="4"/>
        <v>693</v>
      </c>
      <c r="J25" s="133">
        <f t="shared" si="5"/>
        <v>55.477724852899975</v>
      </c>
      <c r="K25" s="133">
        <f t="shared" si="6"/>
        <v>4.5646159926228425</v>
      </c>
    </row>
    <row r="26" spans="1:11" ht="14.25">
      <c r="A26" s="21" t="s">
        <v>34</v>
      </c>
      <c r="B26" s="12" t="s">
        <v>35</v>
      </c>
      <c r="C26" s="77">
        <v>243</v>
      </c>
      <c r="D26" s="34">
        <f t="shared" si="0"/>
        <v>91.6635231987929</v>
      </c>
      <c r="E26" s="34">
        <f t="shared" si="1"/>
        <v>6.558704453441296</v>
      </c>
      <c r="F26" s="77">
        <v>403</v>
      </c>
      <c r="G26" s="34">
        <f t="shared" si="2"/>
        <v>40.953203597378184</v>
      </c>
      <c r="H26" s="34">
        <f t="shared" si="3"/>
        <v>3.5113705672213995</v>
      </c>
      <c r="I26" s="138">
        <f t="shared" si="4"/>
        <v>646</v>
      </c>
      <c r="J26" s="34">
        <f t="shared" si="5"/>
        <v>51.7151663130929</v>
      </c>
      <c r="K26" s="34">
        <f t="shared" si="6"/>
        <v>4.255038861810038</v>
      </c>
    </row>
    <row r="27" spans="1:11" ht="14.25">
      <c r="A27" s="21" t="s">
        <v>36</v>
      </c>
      <c r="B27" s="12" t="s">
        <v>37</v>
      </c>
      <c r="C27" s="77">
        <v>191</v>
      </c>
      <c r="D27" s="34">
        <f t="shared" si="0"/>
        <v>72.04828366654093</v>
      </c>
      <c r="E27" s="34">
        <f t="shared" si="1"/>
        <v>5.155195681511471</v>
      </c>
      <c r="F27" s="77">
        <v>218</v>
      </c>
      <c r="G27" s="34">
        <f t="shared" si="2"/>
        <v>22.153345866571822</v>
      </c>
      <c r="H27" s="34">
        <f t="shared" si="3"/>
        <v>1.8994510760651737</v>
      </c>
      <c r="I27" s="138">
        <f t="shared" si="4"/>
        <v>409</v>
      </c>
      <c r="J27" s="34">
        <f t="shared" si="5"/>
        <v>32.74226474002322</v>
      </c>
      <c r="K27" s="34">
        <f t="shared" si="6"/>
        <v>2.6939797128178107</v>
      </c>
    </row>
    <row r="28" spans="1:11" ht="25.5">
      <c r="A28" s="21" t="s">
        <v>38</v>
      </c>
      <c r="B28" s="12" t="s">
        <v>39</v>
      </c>
      <c r="C28" s="77">
        <v>26</v>
      </c>
      <c r="D28" s="34">
        <f t="shared" si="0"/>
        <v>9.80761976612599</v>
      </c>
      <c r="E28" s="34">
        <f t="shared" si="1"/>
        <v>0.7017543859649122</v>
      </c>
      <c r="F28" s="77">
        <v>718</v>
      </c>
      <c r="G28" s="34">
        <f t="shared" si="2"/>
        <v>72.96377216604847</v>
      </c>
      <c r="H28" s="34">
        <f t="shared" si="3"/>
        <v>6.255990241352269</v>
      </c>
      <c r="I28" s="138">
        <f t="shared" si="4"/>
        <v>744</v>
      </c>
      <c r="J28" s="34">
        <f t="shared" si="5"/>
        <v>59.56050114077573</v>
      </c>
      <c r="K28" s="34">
        <f t="shared" si="6"/>
        <v>4.900540113292056</v>
      </c>
    </row>
    <row r="29" spans="1:11" ht="15" thickBot="1">
      <c r="A29" s="250" t="s">
        <v>40</v>
      </c>
      <c r="B29" s="88" t="s">
        <v>41</v>
      </c>
      <c r="C29" s="98">
        <v>79</v>
      </c>
      <c r="D29" s="76">
        <f t="shared" si="0"/>
        <v>29.80007544322897</v>
      </c>
      <c r="E29" s="76">
        <f t="shared" si="1"/>
        <v>2.1322537112010798</v>
      </c>
      <c r="F29" s="98">
        <v>563</v>
      </c>
      <c r="G29" s="76">
        <f t="shared" si="2"/>
        <v>57.21254001321071</v>
      </c>
      <c r="H29" s="76">
        <f t="shared" si="3"/>
        <v>4.90546310011327</v>
      </c>
      <c r="I29" s="137">
        <f t="shared" si="4"/>
        <v>642</v>
      </c>
      <c r="J29" s="76">
        <f t="shared" si="5"/>
        <v>51.394948565024215</v>
      </c>
      <c r="K29" s="76">
        <f t="shared" si="6"/>
        <v>4.22869187195363</v>
      </c>
    </row>
    <row r="30" spans="1:11" s="123" customFormat="1" ht="12.75">
      <c r="A30" s="244"/>
      <c r="B30" s="118" t="s">
        <v>42</v>
      </c>
      <c r="C30" s="221">
        <v>41</v>
      </c>
      <c r="D30" s="108">
        <f t="shared" si="0"/>
        <v>15.465861938890985</v>
      </c>
      <c r="E30" s="108">
        <f t="shared" si="1"/>
        <v>1.106612685560054</v>
      </c>
      <c r="F30" s="221">
        <v>205</v>
      </c>
      <c r="G30" s="108">
        <f t="shared" si="2"/>
        <v>20.83227478278543</v>
      </c>
      <c r="H30" s="108">
        <f t="shared" si="3"/>
        <v>1.7861810577677093</v>
      </c>
      <c r="I30" s="106">
        <f t="shared" si="4"/>
        <v>246</v>
      </c>
      <c r="J30" s="108">
        <f t="shared" si="5"/>
        <v>19.693391506224234</v>
      </c>
      <c r="K30" s="108">
        <f t="shared" si="6"/>
        <v>1.6203398761691477</v>
      </c>
    </row>
    <row r="31" spans="1:11" ht="14.25">
      <c r="A31" s="21" t="s">
        <v>43</v>
      </c>
      <c r="B31" s="12" t="s">
        <v>44</v>
      </c>
      <c r="C31" s="77"/>
      <c r="D31" s="34">
        <f t="shared" si="0"/>
        <v>0</v>
      </c>
      <c r="E31" s="34">
        <f t="shared" si="1"/>
        <v>0</v>
      </c>
      <c r="F31" s="77">
        <v>20</v>
      </c>
      <c r="G31" s="34">
        <f t="shared" si="2"/>
        <v>2.032417051979066</v>
      </c>
      <c r="H31" s="34">
        <f t="shared" si="3"/>
        <v>0.17426156661148384</v>
      </c>
      <c r="I31" s="138">
        <f t="shared" si="4"/>
        <v>20</v>
      </c>
      <c r="J31" s="34">
        <f t="shared" si="5"/>
        <v>1.6010887403434335</v>
      </c>
      <c r="K31" s="34">
        <f t="shared" si="6"/>
        <v>0.13173494928204452</v>
      </c>
    </row>
    <row r="32" spans="1:11" ht="14.25">
      <c r="A32" s="21" t="s">
        <v>45</v>
      </c>
      <c r="B32" s="12" t="s">
        <v>46</v>
      </c>
      <c r="C32" s="77">
        <v>12</v>
      </c>
      <c r="D32" s="34">
        <f t="shared" si="0"/>
        <v>4.526593738211996</v>
      </c>
      <c r="E32" s="34">
        <f t="shared" si="1"/>
        <v>0.32388663967611336</v>
      </c>
      <c r="F32" s="77"/>
      <c r="G32" s="34">
        <f t="shared" si="2"/>
        <v>0</v>
      </c>
      <c r="H32" s="34">
        <f t="shared" si="3"/>
        <v>0</v>
      </c>
      <c r="I32" s="138">
        <f t="shared" si="4"/>
        <v>12</v>
      </c>
      <c r="J32" s="34">
        <f t="shared" si="5"/>
        <v>0.9606532442060601</v>
      </c>
      <c r="K32" s="34">
        <f t="shared" si="6"/>
        <v>0.07904096956922671</v>
      </c>
    </row>
    <row r="33" spans="1:11" ht="14.25">
      <c r="A33" s="21" t="s">
        <v>47</v>
      </c>
      <c r="B33" s="12" t="s">
        <v>48</v>
      </c>
      <c r="C33" s="77">
        <v>21</v>
      </c>
      <c r="D33" s="34">
        <f t="shared" si="0"/>
        <v>7.921539041870992</v>
      </c>
      <c r="E33" s="34">
        <f t="shared" si="1"/>
        <v>0.5668016194331984</v>
      </c>
      <c r="F33" s="77">
        <v>12</v>
      </c>
      <c r="G33" s="34">
        <f t="shared" si="2"/>
        <v>1.2194502311874396</v>
      </c>
      <c r="H33" s="34">
        <f t="shared" si="3"/>
        <v>0.1045569399668903</v>
      </c>
      <c r="I33" s="138">
        <f t="shared" si="4"/>
        <v>33</v>
      </c>
      <c r="J33" s="34">
        <f t="shared" si="5"/>
        <v>2.6417964215666654</v>
      </c>
      <c r="K33" s="34">
        <f t="shared" si="6"/>
        <v>0.21736266631537346</v>
      </c>
    </row>
    <row r="34" spans="1:11" ht="14.25">
      <c r="A34" s="21" t="s">
        <v>49</v>
      </c>
      <c r="B34" s="12" t="s">
        <v>50</v>
      </c>
      <c r="C34" s="77">
        <v>199</v>
      </c>
      <c r="D34" s="34">
        <f t="shared" si="0"/>
        <v>75.06601282534892</v>
      </c>
      <c r="E34" s="34">
        <f t="shared" si="1"/>
        <v>5.371120107962213</v>
      </c>
      <c r="F34" s="77">
        <v>224</v>
      </c>
      <c r="G34" s="34">
        <f t="shared" si="2"/>
        <v>22.76307098216554</v>
      </c>
      <c r="H34" s="34">
        <f t="shared" si="3"/>
        <v>1.951729546048619</v>
      </c>
      <c r="I34" s="138">
        <f t="shared" si="4"/>
        <v>423</v>
      </c>
      <c r="J34" s="34">
        <f t="shared" si="5"/>
        <v>33.863026858263616</v>
      </c>
      <c r="K34" s="34">
        <f t="shared" si="6"/>
        <v>2.7861941773152417</v>
      </c>
    </row>
    <row r="35" spans="1:11" ht="15" thickBot="1">
      <c r="A35" s="21" t="s">
        <v>51</v>
      </c>
      <c r="B35" s="50" t="s">
        <v>52</v>
      </c>
      <c r="C35" s="98">
        <v>76</v>
      </c>
      <c r="D35" s="76">
        <f t="shared" si="0"/>
        <v>28.66842700867597</v>
      </c>
      <c r="E35" s="76">
        <f t="shared" si="1"/>
        <v>2.051282051282051</v>
      </c>
      <c r="F35" s="98">
        <v>323</v>
      </c>
      <c r="G35" s="76">
        <f t="shared" si="2"/>
        <v>32.82353538946192</v>
      </c>
      <c r="H35" s="76">
        <f t="shared" si="3"/>
        <v>2.814324300775464</v>
      </c>
      <c r="I35" s="137">
        <f t="shared" si="4"/>
        <v>399</v>
      </c>
      <c r="J35" s="76">
        <f t="shared" si="5"/>
        <v>31.9417203698515</v>
      </c>
      <c r="K35" s="76">
        <f t="shared" si="6"/>
        <v>2.6281122381767883</v>
      </c>
    </row>
    <row r="36" spans="1:11" ht="15">
      <c r="A36" s="116"/>
      <c r="B36" s="134" t="s">
        <v>53</v>
      </c>
      <c r="C36" s="242">
        <f>C7+C9+C11+C12+SUM(C14:C18)+C22+SUM(C26:C29)+SUM(C31:C35)</f>
        <v>3705</v>
      </c>
      <c r="D36" s="170">
        <f t="shared" si="0"/>
        <v>1397.5858166729536</v>
      </c>
      <c r="E36" s="170">
        <f t="shared" si="1"/>
        <v>100</v>
      </c>
      <c r="F36" s="242">
        <f>F7+F9+F11+F12+SUM(F14:F18)+F22+SUM(F26:F29)+SUM(F31:F35)</f>
        <v>11477</v>
      </c>
      <c r="G36" s="170">
        <f t="shared" si="2"/>
        <v>1166.302525278187</v>
      </c>
      <c r="H36" s="170">
        <f t="shared" si="3"/>
        <v>100</v>
      </c>
      <c r="I36" s="135">
        <f>I7+I9+I11+I12+SUM(I14:I18)+I22+SUM(I26:I29)+SUM(I31:I35)</f>
        <v>15182</v>
      </c>
      <c r="J36" s="170">
        <f t="shared" si="5"/>
        <v>1215.3864627947005</v>
      </c>
      <c r="K36" s="170">
        <f t="shared" si="6"/>
        <v>100</v>
      </c>
    </row>
    <row r="37" ht="12.75">
      <c r="B37" s="243"/>
    </row>
  </sheetData>
  <mergeCells count="11">
    <mergeCell ref="A29:A30"/>
    <mergeCell ref="B5:B6"/>
    <mergeCell ref="A5:A6"/>
    <mergeCell ref="A7:A8"/>
    <mergeCell ref="A9:A10"/>
    <mergeCell ref="A12:A13"/>
    <mergeCell ref="A18:A21"/>
    <mergeCell ref="A2:J2"/>
    <mergeCell ref="F5:H5"/>
    <mergeCell ref="C5:E5"/>
    <mergeCell ref="A22:A25"/>
  </mergeCells>
  <printOptions horizontalCentered="1" verticalCentered="1"/>
  <pageMargins left="0.75" right="0.75" top="0.18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workbookViewId="0" topLeftCell="A3">
      <selection activeCell="D4" sqref="D4"/>
    </sheetView>
  </sheetViews>
  <sheetFormatPr defaultColWidth="9.140625" defaultRowHeight="12.75"/>
  <cols>
    <col min="1" max="1" width="6.00390625" style="42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6.75" customHeight="1"/>
    <row r="2" spans="1:11" ht="12.75">
      <c r="A2" s="277" t="s">
        <v>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7.5" customHeight="1">
      <c r="A3" s="80"/>
      <c r="B3" s="1"/>
      <c r="C3" s="230"/>
      <c r="D3" s="1"/>
      <c r="E3" s="1"/>
      <c r="F3" s="230"/>
      <c r="G3" s="1"/>
      <c r="H3" s="3"/>
      <c r="I3" s="3"/>
      <c r="J3" s="3"/>
      <c r="K3" s="3"/>
    </row>
    <row r="4" spans="1:10" ht="12.75">
      <c r="A4" s="81"/>
      <c r="D4" s="6">
        <v>383.5</v>
      </c>
      <c r="E4" s="5"/>
      <c r="G4" s="5">
        <v>2063.5</v>
      </c>
      <c r="H4" s="5"/>
      <c r="I4" s="5"/>
      <c r="J4" s="6">
        <f>SUM(D4:G4)</f>
        <v>2447</v>
      </c>
    </row>
    <row r="5" spans="1:11" ht="12.75">
      <c r="A5" s="255" t="s">
        <v>59</v>
      </c>
      <c r="B5" s="255" t="s">
        <v>57</v>
      </c>
      <c r="C5" s="188" t="s">
        <v>1</v>
      </c>
      <c r="D5" s="9"/>
      <c r="E5" s="10"/>
      <c r="F5" s="188" t="s">
        <v>2</v>
      </c>
      <c r="G5" s="9"/>
      <c r="H5" s="10"/>
      <c r="I5" s="8" t="s">
        <v>3</v>
      </c>
      <c r="J5" s="9"/>
      <c r="K5" s="10"/>
    </row>
    <row r="6" spans="1:11" ht="26.25" customHeight="1">
      <c r="A6" s="256"/>
      <c r="B6" s="256"/>
      <c r="C6" s="189" t="s">
        <v>5</v>
      </c>
      <c r="D6" s="44" t="s">
        <v>6</v>
      </c>
      <c r="E6" s="44" t="s">
        <v>7</v>
      </c>
      <c r="F6" s="189" t="s">
        <v>5</v>
      </c>
      <c r="G6" s="44" t="s">
        <v>6</v>
      </c>
      <c r="H6" s="44" t="s">
        <v>7</v>
      </c>
      <c r="I6" s="44" t="s">
        <v>5</v>
      </c>
      <c r="J6" s="44" t="s">
        <v>6</v>
      </c>
      <c r="K6" s="44" t="s">
        <v>7</v>
      </c>
    </row>
    <row r="7" spans="1:11" s="141" customFormat="1" ht="15" thickBot="1">
      <c r="A7" s="293" t="s">
        <v>8</v>
      </c>
      <c r="B7" s="146" t="s">
        <v>9</v>
      </c>
      <c r="C7" s="98">
        <v>43</v>
      </c>
      <c r="D7" s="70">
        <f aca="true" t="shared" si="0" ref="D7:D36">C7*1000/$D$4</f>
        <v>112.1251629726206</v>
      </c>
      <c r="E7" s="70">
        <f aca="true" t="shared" si="1" ref="E7:E36">C7*100/C$36</f>
        <v>8.082706766917294</v>
      </c>
      <c r="F7" s="98">
        <v>20</v>
      </c>
      <c r="G7" s="70">
        <f aca="true" t="shared" si="2" ref="G7:G36">F7*1000/$G$4</f>
        <v>9.692270414344561</v>
      </c>
      <c r="H7" s="70">
        <f aca="true" t="shared" si="3" ref="H7:H36">F7*100/F$36</f>
        <v>0.5356186395286556</v>
      </c>
      <c r="I7" s="137">
        <f aca="true" t="shared" si="4" ref="I7:I35">C7+F7</f>
        <v>63</v>
      </c>
      <c r="J7" s="70">
        <f aca="true" t="shared" si="5" ref="J7:J36">I7*1000/$J$4</f>
        <v>25.74581119738455</v>
      </c>
      <c r="K7" s="70">
        <f aca="true" t="shared" si="6" ref="K7:K36">I7*100/I$36</f>
        <v>1.4767932489451476</v>
      </c>
    </row>
    <row r="8" spans="1:11" ht="12.75">
      <c r="A8" s="294"/>
      <c r="B8" s="85" t="s">
        <v>10</v>
      </c>
      <c r="C8" s="221">
        <v>2</v>
      </c>
      <c r="D8" s="108">
        <f t="shared" si="0"/>
        <v>5.215123859191656</v>
      </c>
      <c r="E8" s="108">
        <f t="shared" si="1"/>
        <v>0.37593984962406013</v>
      </c>
      <c r="F8" s="221"/>
      <c r="G8" s="108">
        <f t="shared" si="2"/>
        <v>0</v>
      </c>
      <c r="H8" s="108">
        <f t="shared" si="3"/>
        <v>0</v>
      </c>
      <c r="I8" s="106">
        <f t="shared" si="4"/>
        <v>2</v>
      </c>
      <c r="J8" s="108">
        <f t="shared" si="5"/>
        <v>0.8173273395995097</v>
      </c>
      <c r="K8" s="108">
        <f t="shared" si="6"/>
        <v>0.04688232536333802</v>
      </c>
    </row>
    <row r="9" spans="1:11" s="141" customFormat="1" ht="15.75" customHeight="1" thickBot="1">
      <c r="A9" s="293" t="s">
        <v>11</v>
      </c>
      <c r="B9" s="146" t="s">
        <v>12</v>
      </c>
      <c r="C9" s="98"/>
      <c r="D9" s="70">
        <f t="shared" si="0"/>
        <v>0</v>
      </c>
      <c r="E9" s="70">
        <f t="shared" si="1"/>
        <v>0</v>
      </c>
      <c r="F9" s="98">
        <v>89</v>
      </c>
      <c r="G9" s="70">
        <f t="shared" si="2"/>
        <v>43.13060334383329</v>
      </c>
      <c r="H9" s="70">
        <f t="shared" si="3"/>
        <v>2.383502945902517</v>
      </c>
      <c r="I9" s="137">
        <f t="shared" si="4"/>
        <v>89</v>
      </c>
      <c r="J9" s="70">
        <f t="shared" si="5"/>
        <v>36.371066612178176</v>
      </c>
      <c r="K9" s="70">
        <f t="shared" si="6"/>
        <v>2.086263478668542</v>
      </c>
    </row>
    <row r="10" spans="1:11" ht="12.75">
      <c r="A10" s="294"/>
      <c r="B10" s="85" t="s">
        <v>13</v>
      </c>
      <c r="C10" s="221"/>
      <c r="D10" s="108">
        <f t="shared" si="0"/>
        <v>0</v>
      </c>
      <c r="E10" s="108">
        <f t="shared" si="1"/>
        <v>0</v>
      </c>
      <c r="F10" s="221">
        <v>70</v>
      </c>
      <c r="G10" s="108">
        <f t="shared" si="2"/>
        <v>33.92294645020596</v>
      </c>
      <c r="H10" s="108">
        <f t="shared" si="3"/>
        <v>1.8746652383502946</v>
      </c>
      <c r="I10" s="106">
        <f t="shared" si="4"/>
        <v>70</v>
      </c>
      <c r="J10" s="108">
        <f t="shared" si="5"/>
        <v>28.606456885982837</v>
      </c>
      <c r="K10" s="108">
        <f t="shared" si="6"/>
        <v>1.6408813877168307</v>
      </c>
    </row>
    <row r="11" spans="1:11" s="141" customFormat="1" ht="17.25" customHeight="1">
      <c r="A11" s="140" t="s">
        <v>14</v>
      </c>
      <c r="B11" s="71" t="s">
        <v>15</v>
      </c>
      <c r="C11" s="77">
        <v>6</v>
      </c>
      <c r="D11" s="35">
        <f t="shared" si="0"/>
        <v>15.645371577574968</v>
      </c>
      <c r="E11" s="35">
        <f t="shared" si="1"/>
        <v>1.1278195488721805</v>
      </c>
      <c r="F11" s="77">
        <v>18</v>
      </c>
      <c r="G11" s="35">
        <f t="shared" si="2"/>
        <v>8.723043372910103</v>
      </c>
      <c r="H11" s="35">
        <f t="shared" si="3"/>
        <v>0.48205677557579</v>
      </c>
      <c r="I11" s="138">
        <f t="shared" si="4"/>
        <v>24</v>
      </c>
      <c r="J11" s="35">
        <f t="shared" si="5"/>
        <v>9.807928075194114</v>
      </c>
      <c r="K11" s="35">
        <f t="shared" si="6"/>
        <v>0.5625879043600562</v>
      </c>
    </row>
    <row r="12" spans="1:11" s="141" customFormat="1" ht="23.25" customHeight="1" thickBot="1">
      <c r="A12" s="293" t="s">
        <v>16</v>
      </c>
      <c r="B12" s="146" t="s">
        <v>65</v>
      </c>
      <c r="C12" s="98">
        <v>13</v>
      </c>
      <c r="D12" s="70">
        <f t="shared" si="0"/>
        <v>33.898305084745765</v>
      </c>
      <c r="E12" s="70">
        <f t="shared" si="1"/>
        <v>2.443609022556391</v>
      </c>
      <c r="F12" s="98">
        <v>653</v>
      </c>
      <c r="G12" s="70">
        <f t="shared" si="2"/>
        <v>316.4526290283499</v>
      </c>
      <c r="H12" s="70">
        <f t="shared" si="3"/>
        <v>17.487948580610606</v>
      </c>
      <c r="I12" s="137">
        <f t="shared" si="4"/>
        <v>666</v>
      </c>
      <c r="J12" s="70">
        <f t="shared" si="5"/>
        <v>272.1700040866367</v>
      </c>
      <c r="K12" s="70">
        <f t="shared" si="6"/>
        <v>15.611814345991561</v>
      </c>
    </row>
    <row r="13" spans="1:11" ht="12.75">
      <c r="A13" s="294"/>
      <c r="B13" s="147" t="s">
        <v>18</v>
      </c>
      <c r="C13" s="221"/>
      <c r="D13" s="108">
        <f t="shared" si="0"/>
        <v>0</v>
      </c>
      <c r="E13" s="108">
        <f t="shared" si="1"/>
        <v>0</v>
      </c>
      <c r="F13" s="221">
        <v>329</v>
      </c>
      <c r="G13" s="108">
        <f t="shared" si="2"/>
        <v>159.437848315968</v>
      </c>
      <c r="H13" s="108">
        <f t="shared" si="3"/>
        <v>8.810926620246384</v>
      </c>
      <c r="I13" s="106">
        <f t="shared" si="4"/>
        <v>329</v>
      </c>
      <c r="J13" s="108">
        <f t="shared" si="5"/>
        <v>134.45034736411932</v>
      </c>
      <c r="K13" s="108">
        <f t="shared" si="6"/>
        <v>7.7121425222691045</v>
      </c>
    </row>
    <row r="14" spans="1:11" s="141" customFormat="1" ht="14.25">
      <c r="A14" s="142" t="s">
        <v>19</v>
      </c>
      <c r="B14" s="16" t="s">
        <v>20</v>
      </c>
      <c r="C14" s="77">
        <v>8</v>
      </c>
      <c r="D14" s="35">
        <f t="shared" si="0"/>
        <v>20.860495436766623</v>
      </c>
      <c r="E14" s="35">
        <f t="shared" si="1"/>
        <v>1.5037593984962405</v>
      </c>
      <c r="F14" s="77">
        <v>366</v>
      </c>
      <c r="G14" s="35">
        <f t="shared" si="2"/>
        <v>177.36854858250544</v>
      </c>
      <c r="H14" s="35">
        <f t="shared" si="3"/>
        <v>9.801821103374397</v>
      </c>
      <c r="I14" s="138">
        <f t="shared" si="4"/>
        <v>374</v>
      </c>
      <c r="J14" s="35">
        <f t="shared" si="5"/>
        <v>152.8402125051083</v>
      </c>
      <c r="K14" s="35">
        <f t="shared" si="6"/>
        <v>8.76699484294421</v>
      </c>
    </row>
    <row r="15" spans="1:11" s="141" customFormat="1" ht="14.25">
      <c r="A15" s="142" t="s">
        <v>21</v>
      </c>
      <c r="B15" s="16" t="s">
        <v>22</v>
      </c>
      <c r="C15" s="77">
        <v>11</v>
      </c>
      <c r="D15" s="35">
        <f t="shared" si="0"/>
        <v>28.683181225554108</v>
      </c>
      <c r="E15" s="35">
        <f t="shared" si="1"/>
        <v>2.0676691729323307</v>
      </c>
      <c r="F15" s="77">
        <v>298</v>
      </c>
      <c r="G15" s="35">
        <f t="shared" si="2"/>
        <v>144.41482917373395</v>
      </c>
      <c r="H15" s="35">
        <f t="shared" si="3"/>
        <v>7.980717728976968</v>
      </c>
      <c r="I15" s="138">
        <f t="shared" si="4"/>
        <v>309</v>
      </c>
      <c r="J15" s="35">
        <f t="shared" si="5"/>
        <v>126.27707396812423</v>
      </c>
      <c r="K15" s="35">
        <f t="shared" si="6"/>
        <v>7.243319268635724</v>
      </c>
    </row>
    <row r="16" spans="1:11" s="141" customFormat="1" ht="14.25">
      <c r="A16" s="140" t="s">
        <v>23</v>
      </c>
      <c r="B16" s="60" t="s">
        <v>24</v>
      </c>
      <c r="C16" s="77">
        <v>14</v>
      </c>
      <c r="D16" s="35">
        <f t="shared" si="0"/>
        <v>36.50586701434159</v>
      </c>
      <c r="E16" s="35">
        <f t="shared" si="1"/>
        <v>2.6315789473684212</v>
      </c>
      <c r="F16" s="77">
        <v>72</v>
      </c>
      <c r="G16" s="35">
        <f t="shared" si="2"/>
        <v>34.89217349164041</v>
      </c>
      <c r="H16" s="35">
        <f t="shared" si="3"/>
        <v>1.92822710230316</v>
      </c>
      <c r="I16" s="138">
        <f t="shared" si="4"/>
        <v>86</v>
      </c>
      <c r="J16" s="35">
        <f t="shared" si="5"/>
        <v>35.14507560277891</v>
      </c>
      <c r="K16" s="35">
        <f t="shared" si="6"/>
        <v>2.015939990623535</v>
      </c>
    </row>
    <row r="17" spans="1:11" s="141" customFormat="1" ht="14.25">
      <c r="A17" s="142" t="s">
        <v>25</v>
      </c>
      <c r="B17" s="16" t="s">
        <v>26</v>
      </c>
      <c r="C17" s="77">
        <v>9</v>
      </c>
      <c r="D17" s="35">
        <f t="shared" si="0"/>
        <v>23.46805736636245</v>
      </c>
      <c r="E17" s="35">
        <f t="shared" si="1"/>
        <v>1.6917293233082706</v>
      </c>
      <c r="F17" s="77">
        <v>48</v>
      </c>
      <c r="G17" s="35">
        <f t="shared" si="2"/>
        <v>23.261448994426946</v>
      </c>
      <c r="H17" s="35">
        <f t="shared" si="3"/>
        <v>1.2854847348687735</v>
      </c>
      <c r="I17" s="138">
        <f t="shared" si="4"/>
        <v>57</v>
      </c>
      <c r="J17" s="35">
        <f t="shared" si="5"/>
        <v>23.293829178586023</v>
      </c>
      <c r="K17" s="35">
        <f t="shared" si="6"/>
        <v>1.3361462728551337</v>
      </c>
    </row>
    <row r="18" spans="1:11" s="141" customFormat="1" ht="18" customHeight="1" thickBot="1">
      <c r="A18" s="295" t="s">
        <v>27</v>
      </c>
      <c r="B18" s="88" t="s">
        <v>28</v>
      </c>
      <c r="C18" s="98">
        <v>2</v>
      </c>
      <c r="D18" s="70">
        <f t="shared" si="0"/>
        <v>5.215123859191656</v>
      </c>
      <c r="E18" s="70">
        <f t="shared" si="1"/>
        <v>0.37593984962406013</v>
      </c>
      <c r="F18" s="98">
        <v>1266</v>
      </c>
      <c r="G18" s="70">
        <f t="shared" si="2"/>
        <v>613.5207172280107</v>
      </c>
      <c r="H18" s="70">
        <f t="shared" si="3"/>
        <v>33.9046598821639</v>
      </c>
      <c r="I18" s="137">
        <f t="shared" si="4"/>
        <v>1268</v>
      </c>
      <c r="J18" s="70">
        <f t="shared" si="5"/>
        <v>518.185533306089</v>
      </c>
      <c r="K18" s="70">
        <f t="shared" si="6"/>
        <v>29.723394280356306</v>
      </c>
    </row>
    <row r="19" spans="1:11" ht="12.75">
      <c r="A19" s="296"/>
      <c r="B19" s="85" t="s">
        <v>29</v>
      </c>
      <c r="C19" s="221"/>
      <c r="D19" s="108">
        <f t="shared" si="0"/>
        <v>0</v>
      </c>
      <c r="E19" s="108">
        <f t="shared" si="1"/>
        <v>0</v>
      </c>
      <c r="F19" s="221">
        <v>495</v>
      </c>
      <c r="G19" s="108">
        <f t="shared" si="2"/>
        <v>239.88369275502785</v>
      </c>
      <c r="H19" s="108">
        <f t="shared" si="3"/>
        <v>13.256561328334225</v>
      </c>
      <c r="I19" s="106">
        <f t="shared" si="4"/>
        <v>495</v>
      </c>
      <c r="J19" s="108">
        <f t="shared" si="5"/>
        <v>202.28851655087863</v>
      </c>
      <c r="K19" s="108">
        <f t="shared" si="6"/>
        <v>11.603375527426161</v>
      </c>
    </row>
    <row r="20" spans="1:11" ht="12.75">
      <c r="A20" s="296"/>
      <c r="B20" s="148" t="s">
        <v>64</v>
      </c>
      <c r="C20" s="224"/>
      <c r="D20" s="133">
        <f t="shared" si="0"/>
        <v>0</v>
      </c>
      <c r="E20" s="133">
        <f t="shared" si="1"/>
        <v>0</v>
      </c>
      <c r="F20" s="224">
        <v>168</v>
      </c>
      <c r="G20" s="133">
        <f t="shared" si="2"/>
        <v>81.4150714804943</v>
      </c>
      <c r="H20" s="133">
        <f t="shared" si="3"/>
        <v>4.499196572040707</v>
      </c>
      <c r="I20" s="139">
        <f t="shared" si="4"/>
        <v>168</v>
      </c>
      <c r="J20" s="133">
        <f t="shared" si="5"/>
        <v>68.6554965263588</v>
      </c>
      <c r="K20" s="133">
        <f t="shared" si="6"/>
        <v>3.938115330520394</v>
      </c>
    </row>
    <row r="21" spans="1:11" ht="12.75">
      <c r="A21" s="297"/>
      <c r="B21" s="149" t="s">
        <v>30</v>
      </c>
      <c r="C21" s="224"/>
      <c r="D21" s="133">
        <f t="shared" si="0"/>
        <v>0</v>
      </c>
      <c r="E21" s="133">
        <f t="shared" si="1"/>
        <v>0</v>
      </c>
      <c r="F21" s="224">
        <v>103</v>
      </c>
      <c r="G21" s="133">
        <f t="shared" si="2"/>
        <v>49.91519263387448</v>
      </c>
      <c r="H21" s="133">
        <f t="shared" si="3"/>
        <v>2.758435993572576</v>
      </c>
      <c r="I21" s="139">
        <f t="shared" si="4"/>
        <v>103</v>
      </c>
      <c r="J21" s="133">
        <f t="shared" si="5"/>
        <v>42.09235798937475</v>
      </c>
      <c r="K21" s="133">
        <f t="shared" si="6"/>
        <v>2.414439756211908</v>
      </c>
    </row>
    <row r="22" spans="1:11" s="141" customFormat="1" ht="19.5" customHeight="1" thickBot="1">
      <c r="A22" s="295" t="s">
        <v>31</v>
      </c>
      <c r="B22" s="145" t="s">
        <v>32</v>
      </c>
      <c r="C22" s="98">
        <v>318</v>
      </c>
      <c r="D22" s="70">
        <f t="shared" si="0"/>
        <v>829.2046936114733</v>
      </c>
      <c r="E22" s="70">
        <f t="shared" si="1"/>
        <v>59.774436090225564</v>
      </c>
      <c r="F22" s="98">
        <v>231</v>
      </c>
      <c r="G22" s="70">
        <f t="shared" si="2"/>
        <v>111.94572328567968</v>
      </c>
      <c r="H22" s="70">
        <f t="shared" si="3"/>
        <v>6.186395286555972</v>
      </c>
      <c r="I22" s="137">
        <f t="shared" si="4"/>
        <v>549</v>
      </c>
      <c r="J22" s="70">
        <f t="shared" si="5"/>
        <v>224.35635472006538</v>
      </c>
      <c r="K22" s="70">
        <f t="shared" si="6"/>
        <v>12.869198312236287</v>
      </c>
    </row>
    <row r="23" spans="1:11" ht="12.75">
      <c r="A23" s="296"/>
      <c r="B23" s="85" t="s">
        <v>33</v>
      </c>
      <c r="C23" s="221">
        <v>226</v>
      </c>
      <c r="D23" s="108">
        <f t="shared" si="0"/>
        <v>589.3089960886571</v>
      </c>
      <c r="E23" s="108">
        <f t="shared" si="1"/>
        <v>42.4812030075188</v>
      </c>
      <c r="F23" s="221">
        <v>42</v>
      </c>
      <c r="G23" s="108">
        <f t="shared" si="2"/>
        <v>20.353767870123576</v>
      </c>
      <c r="H23" s="108">
        <f t="shared" si="3"/>
        <v>1.1247991430101767</v>
      </c>
      <c r="I23" s="106">
        <f t="shared" si="4"/>
        <v>268</v>
      </c>
      <c r="J23" s="108">
        <f t="shared" si="5"/>
        <v>109.52186350633428</v>
      </c>
      <c r="K23" s="108">
        <f t="shared" si="6"/>
        <v>6.282231598687295</v>
      </c>
    </row>
    <row r="24" spans="1:11" ht="12.75">
      <c r="A24" s="296"/>
      <c r="B24" s="150" t="s">
        <v>55</v>
      </c>
      <c r="C24" s="224">
        <v>5</v>
      </c>
      <c r="D24" s="133">
        <f t="shared" si="0"/>
        <v>13.03780964797914</v>
      </c>
      <c r="E24" s="133">
        <f t="shared" si="1"/>
        <v>0.9398496240601504</v>
      </c>
      <c r="F24" s="224">
        <v>49</v>
      </c>
      <c r="G24" s="133">
        <f t="shared" si="2"/>
        <v>23.74606251514417</v>
      </c>
      <c r="H24" s="133">
        <f t="shared" si="3"/>
        <v>1.3122656668452062</v>
      </c>
      <c r="I24" s="139">
        <f t="shared" si="4"/>
        <v>54</v>
      </c>
      <c r="J24" s="133">
        <f t="shared" si="5"/>
        <v>22.06783816918676</v>
      </c>
      <c r="K24" s="133">
        <f t="shared" si="6"/>
        <v>1.2658227848101267</v>
      </c>
    </row>
    <row r="25" spans="1:11" ht="12.75">
      <c r="A25" s="297"/>
      <c r="B25" s="150" t="s">
        <v>56</v>
      </c>
      <c r="C25" s="224">
        <v>56</v>
      </c>
      <c r="D25" s="133">
        <f t="shared" si="0"/>
        <v>146.02346805736636</v>
      </c>
      <c r="E25" s="133">
        <f t="shared" si="1"/>
        <v>10.526315789473685</v>
      </c>
      <c r="F25" s="224">
        <v>32</v>
      </c>
      <c r="G25" s="133">
        <f t="shared" si="2"/>
        <v>15.507632662951297</v>
      </c>
      <c r="H25" s="133">
        <f t="shared" si="3"/>
        <v>0.8569898232458489</v>
      </c>
      <c r="I25" s="139">
        <f t="shared" si="4"/>
        <v>88</v>
      </c>
      <c r="J25" s="133">
        <f t="shared" si="5"/>
        <v>35.962402942378425</v>
      </c>
      <c r="K25" s="133">
        <f t="shared" si="6"/>
        <v>2.062822315986873</v>
      </c>
    </row>
    <row r="26" spans="1:11" s="141" customFormat="1" ht="18.75" customHeight="1">
      <c r="A26" s="140" t="s">
        <v>34</v>
      </c>
      <c r="B26" s="71" t="s">
        <v>35</v>
      </c>
      <c r="C26" s="77">
        <v>10</v>
      </c>
      <c r="D26" s="35">
        <f t="shared" si="0"/>
        <v>26.07561929595828</v>
      </c>
      <c r="E26" s="35">
        <f t="shared" si="1"/>
        <v>1.8796992481203008</v>
      </c>
      <c r="F26" s="77">
        <v>70</v>
      </c>
      <c r="G26" s="35">
        <f t="shared" si="2"/>
        <v>33.92294645020596</v>
      </c>
      <c r="H26" s="35">
        <f t="shared" si="3"/>
        <v>1.8746652383502946</v>
      </c>
      <c r="I26" s="138">
        <f t="shared" si="4"/>
        <v>80</v>
      </c>
      <c r="J26" s="35">
        <f t="shared" si="5"/>
        <v>32.693093583980385</v>
      </c>
      <c r="K26" s="35">
        <f t="shared" si="6"/>
        <v>1.875293014533521</v>
      </c>
    </row>
    <row r="27" spans="1:11" s="141" customFormat="1" ht="14.25">
      <c r="A27" s="140" t="s">
        <v>36</v>
      </c>
      <c r="B27" s="71" t="s">
        <v>37</v>
      </c>
      <c r="C27" s="77">
        <v>20</v>
      </c>
      <c r="D27" s="35">
        <f t="shared" si="0"/>
        <v>52.15123859191656</v>
      </c>
      <c r="E27" s="35">
        <f t="shared" si="1"/>
        <v>3.7593984962406015</v>
      </c>
      <c r="F27" s="77">
        <v>78</v>
      </c>
      <c r="G27" s="35">
        <f t="shared" si="2"/>
        <v>37.79985461594379</v>
      </c>
      <c r="H27" s="35">
        <f t="shared" si="3"/>
        <v>2.0889126941617566</v>
      </c>
      <c r="I27" s="138">
        <f t="shared" si="4"/>
        <v>98</v>
      </c>
      <c r="J27" s="35">
        <f t="shared" si="5"/>
        <v>40.04903964037597</v>
      </c>
      <c r="K27" s="35">
        <f t="shared" si="6"/>
        <v>2.297233942803563</v>
      </c>
    </row>
    <row r="28" spans="1:11" s="141" customFormat="1" ht="24" customHeight="1">
      <c r="A28" s="140" t="s">
        <v>38</v>
      </c>
      <c r="B28" s="71" t="s">
        <v>62</v>
      </c>
      <c r="C28" s="77">
        <v>3</v>
      </c>
      <c r="D28" s="35">
        <f t="shared" si="0"/>
        <v>7.822685788787484</v>
      </c>
      <c r="E28" s="35">
        <f t="shared" si="1"/>
        <v>0.5639097744360902</v>
      </c>
      <c r="F28" s="77">
        <v>105</v>
      </c>
      <c r="G28" s="35">
        <f t="shared" si="2"/>
        <v>50.88441967530894</v>
      </c>
      <c r="H28" s="35">
        <f t="shared" si="3"/>
        <v>2.811997857525442</v>
      </c>
      <c r="I28" s="138">
        <f t="shared" si="4"/>
        <v>108</v>
      </c>
      <c r="J28" s="35">
        <f t="shared" si="5"/>
        <v>44.13567633837352</v>
      </c>
      <c r="K28" s="35">
        <f t="shared" si="6"/>
        <v>2.5316455696202533</v>
      </c>
    </row>
    <row r="29" spans="1:11" s="141" customFormat="1" ht="15" thickBot="1">
      <c r="A29" s="293" t="s">
        <v>40</v>
      </c>
      <c r="B29" s="88" t="s">
        <v>41</v>
      </c>
      <c r="C29" s="98">
        <v>11</v>
      </c>
      <c r="D29" s="70">
        <f t="shared" si="0"/>
        <v>28.683181225554108</v>
      </c>
      <c r="E29" s="70">
        <f t="shared" si="1"/>
        <v>2.0676691729323307</v>
      </c>
      <c r="F29" s="98">
        <v>259</v>
      </c>
      <c r="G29" s="70">
        <f t="shared" si="2"/>
        <v>125.51490186576206</v>
      </c>
      <c r="H29" s="70">
        <f t="shared" si="3"/>
        <v>6.93626138189609</v>
      </c>
      <c r="I29" s="137">
        <f t="shared" si="4"/>
        <v>270</v>
      </c>
      <c r="J29" s="70">
        <f t="shared" si="5"/>
        <v>110.3391908459338</v>
      </c>
      <c r="K29" s="70">
        <f t="shared" si="6"/>
        <v>6.329113924050633</v>
      </c>
    </row>
    <row r="30" spans="1:11" ht="12.75">
      <c r="A30" s="294"/>
      <c r="B30" s="147" t="s">
        <v>42</v>
      </c>
      <c r="C30" s="221">
        <v>7</v>
      </c>
      <c r="D30" s="108">
        <f t="shared" si="0"/>
        <v>18.252933507170795</v>
      </c>
      <c r="E30" s="108">
        <f t="shared" si="1"/>
        <v>1.3157894736842106</v>
      </c>
      <c r="F30" s="221">
        <v>85</v>
      </c>
      <c r="G30" s="108">
        <f t="shared" si="2"/>
        <v>41.19214926096438</v>
      </c>
      <c r="H30" s="108">
        <f t="shared" si="3"/>
        <v>2.2763792179967863</v>
      </c>
      <c r="I30" s="106">
        <f t="shared" si="4"/>
        <v>92</v>
      </c>
      <c r="J30" s="108">
        <f t="shared" si="5"/>
        <v>37.59705762157744</v>
      </c>
      <c r="K30" s="108">
        <f t="shared" si="6"/>
        <v>2.156586966713549</v>
      </c>
    </row>
    <row r="31" spans="1:11" s="141" customFormat="1" ht="20.25" customHeight="1">
      <c r="A31" s="140" t="s">
        <v>43</v>
      </c>
      <c r="B31" s="71" t="s">
        <v>44</v>
      </c>
      <c r="C31" s="77">
        <v>1</v>
      </c>
      <c r="D31" s="35">
        <f t="shared" si="0"/>
        <v>2.607561929595828</v>
      </c>
      <c r="E31" s="35">
        <f t="shared" si="1"/>
        <v>0.18796992481203006</v>
      </c>
      <c r="F31" s="77"/>
      <c r="G31" s="35">
        <f t="shared" si="2"/>
        <v>0</v>
      </c>
      <c r="H31" s="35">
        <f t="shared" si="3"/>
        <v>0</v>
      </c>
      <c r="I31" s="138">
        <f t="shared" si="4"/>
        <v>1</v>
      </c>
      <c r="J31" s="35">
        <f t="shared" si="5"/>
        <v>0.4086636697997548</v>
      </c>
      <c r="K31" s="35">
        <f t="shared" si="6"/>
        <v>0.02344116268166901</v>
      </c>
    </row>
    <row r="32" spans="1:11" s="141" customFormat="1" ht="21.75" customHeight="1">
      <c r="A32" s="140" t="s">
        <v>45</v>
      </c>
      <c r="B32" s="71" t="s">
        <v>66</v>
      </c>
      <c r="C32" s="77"/>
      <c r="D32" s="35">
        <f t="shared" si="0"/>
        <v>0</v>
      </c>
      <c r="E32" s="35">
        <f t="shared" si="1"/>
        <v>0</v>
      </c>
      <c r="F32" s="77"/>
      <c r="G32" s="35">
        <f t="shared" si="2"/>
        <v>0</v>
      </c>
      <c r="H32" s="35">
        <f t="shared" si="3"/>
        <v>0</v>
      </c>
      <c r="I32" s="138">
        <f t="shared" si="4"/>
        <v>0</v>
      </c>
      <c r="J32" s="35">
        <f t="shared" si="5"/>
        <v>0</v>
      </c>
      <c r="K32" s="35">
        <f t="shared" si="6"/>
        <v>0</v>
      </c>
    </row>
    <row r="33" spans="1:11" s="141" customFormat="1" ht="14.25">
      <c r="A33" s="140" t="s">
        <v>47</v>
      </c>
      <c r="B33" s="71" t="s">
        <v>48</v>
      </c>
      <c r="C33" s="77"/>
      <c r="D33" s="35">
        <f t="shared" si="0"/>
        <v>0</v>
      </c>
      <c r="E33" s="35">
        <f t="shared" si="1"/>
        <v>0</v>
      </c>
      <c r="F33" s="77"/>
      <c r="G33" s="35">
        <f t="shared" si="2"/>
        <v>0</v>
      </c>
      <c r="H33" s="35">
        <f t="shared" si="3"/>
        <v>0</v>
      </c>
      <c r="I33" s="138">
        <f t="shared" si="4"/>
        <v>0</v>
      </c>
      <c r="J33" s="35">
        <f t="shared" si="5"/>
        <v>0</v>
      </c>
      <c r="K33" s="35">
        <f t="shared" si="6"/>
        <v>0</v>
      </c>
    </row>
    <row r="34" spans="1:11" s="141" customFormat="1" ht="14.25">
      <c r="A34" s="140" t="s">
        <v>49</v>
      </c>
      <c r="B34" s="71" t="s">
        <v>50</v>
      </c>
      <c r="C34" s="77">
        <v>46</v>
      </c>
      <c r="D34" s="35">
        <f t="shared" si="0"/>
        <v>119.94784876140808</v>
      </c>
      <c r="E34" s="35">
        <f t="shared" si="1"/>
        <v>8.646616541353383</v>
      </c>
      <c r="F34" s="77">
        <v>71</v>
      </c>
      <c r="G34" s="35">
        <f t="shared" si="2"/>
        <v>34.40755997092319</v>
      </c>
      <c r="H34" s="35">
        <f t="shared" si="3"/>
        <v>1.9014461703267274</v>
      </c>
      <c r="I34" s="138">
        <f t="shared" si="4"/>
        <v>117</v>
      </c>
      <c r="J34" s="35">
        <f t="shared" si="5"/>
        <v>47.81364936657131</v>
      </c>
      <c r="K34" s="35">
        <f t="shared" si="6"/>
        <v>2.742616033755274</v>
      </c>
    </row>
    <row r="35" spans="1:11" s="141" customFormat="1" ht="15" thickBot="1">
      <c r="A35" s="144" t="s">
        <v>51</v>
      </c>
      <c r="B35" s="146" t="s">
        <v>52</v>
      </c>
      <c r="C35" s="98">
        <v>17</v>
      </c>
      <c r="D35" s="70">
        <f t="shared" si="0"/>
        <v>44.32855280312907</v>
      </c>
      <c r="E35" s="70">
        <f t="shared" si="1"/>
        <v>3.1954887218045114</v>
      </c>
      <c r="F35" s="98">
        <v>90</v>
      </c>
      <c r="G35" s="70">
        <f t="shared" si="2"/>
        <v>43.61521686455052</v>
      </c>
      <c r="H35" s="70">
        <f t="shared" si="3"/>
        <v>2.41028387787895</v>
      </c>
      <c r="I35" s="137">
        <f t="shared" si="4"/>
        <v>107</v>
      </c>
      <c r="J35" s="70">
        <f t="shared" si="5"/>
        <v>43.727012668573764</v>
      </c>
      <c r="K35" s="70">
        <f t="shared" si="6"/>
        <v>2.5082044069385843</v>
      </c>
    </row>
    <row r="36" spans="1:11" ht="15">
      <c r="A36" s="82"/>
      <c r="B36" s="143" t="s">
        <v>53</v>
      </c>
      <c r="C36" s="225">
        <f>C7+C9+C11+C12+SUM(C14:C18)+C22+SUM(C26:C29)+SUM(C31:C35)</f>
        <v>532</v>
      </c>
      <c r="D36" s="117">
        <f t="shared" si="0"/>
        <v>1387.2229465449805</v>
      </c>
      <c r="E36" s="117">
        <f t="shared" si="1"/>
        <v>100</v>
      </c>
      <c r="F36" s="225">
        <f>F7+F9+F11+F12+SUM(F14:F18)+F22+SUM(F26:F29)+SUM(F31:F35)</f>
        <v>3734</v>
      </c>
      <c r="G36" s="117">
        <f t="shared" si="2"/>
        <v>1809.5468863581293</v>
      </c>
      <c r="H36" s="117">
        <f t="shared" si="3"/>
        <v>100</v>
      </c>
      <c r="I36" s="151">
        <f>I7+I9+I11+I12+SUM(I14:I18)+I22+SUM(I26:I29)+SUM(I31:I35)</f>
        <v>4266</v>
      </c>
      <c r="J36" s="117">
        <f t="shared" si="5"/>
        <v>1743.359215365754</v>
      </c>
      <c r="K36" s="117">
        <f t="shared" si="6"/>
        <v>100</v>
      </c>
    </row>
    <row r="37" ht="12.75">
      <c r="B37" s="243"/>
    </row>
  </sheetData>
  <mergeCells count="9">
    <mergeCell ref="A29:A30"/>
    <mergeCell ref="A5:A6"/>
    <mergeCell ref="B5:B6"/>
    <mergeCell ref="A7:A8"/>
    <mergeCell ref="A9:A10"/>
    <mergeCell ref="A2:K2"/>
    <mergeCell ref="A12:A13"/>
    <mergeCell ref="A18:A21"/>
    <mergeCell ref="A22:A25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2:K37"/>
  <sheetViews>
    <sheetView tabSelected="1" workbookViewId="0" topLeftCell="A1">
      <selection activeCell="C7" sqref="C7:K36"/>
    </sheetView>
  </sheetViews>
  <sheetFormatPr defaultColWidth="9.140625" defaultRowHeight="12.75"/>
  <cols>
    <col min="1" max="1" width="6.00390625" style="42" customWidth="1"/>
    <col min="2" max="2" width="53.7109375" style="0" customWidth="1"/>
    <col min="3" max="3" width="9.57421875" style="0" bestFit="1" customWidth="1"/>
    <col min="4" max="4" width="10.421875" style="0" customWidth="1"/>
    <col min="6" max="6" width="9.57421875" style="0" bestFit="1" customWidth="1"/>
    <col min="7" max="7" width="10.421875" style="0" customWidth="1"/>
    <col min="9" max="9" width="9.57421875" style="0" bestFit="1" customWidth="1"/>
    <col min="10" max="10" width="10.00390625" style="0" customWidth="1"/>
  </cols>
  <sheetData>
    <row r="1" ht="9" customHeight="1"/>
    <row r="2" spans="1:11" ht="12.75">
      <c r="A2" s="80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.25" customHeight="1">
      <c r="A3" s="80"/>
      <c r="B3" s="1"/>
      <c r="C3" s="1"/>
      <c r="D3" s="1"/>
      <c r="E3" s="1"/>
      <c r="F3" s="1"/>
      <c r="G3" s="1"/>
      <c r="H3" s="3"/>
      <c r="I3" s="3"/>
      <c r="J3" s="3"/>
      <c r="K3" s="3"/>
    </row>
    <row r="4" spans="1:10" ht="12.75">
      <c r="A4" s="81"/>
      <c r="C4" s="5"/>
      <c r="D4" s="6">
        <v>36670.5</v>
      </c>
      <c r="E4" s="5"/>
      <c r="F4" s="5"/>
      <c r="G4" s="5">
        <v>215682.5</v>
      </c>
      <c r="H4" s="5"/>
      <c r="I4" s="5"/>
      <c r="J4" s="6">
        <f>SUM(D4:G4)</f>
        <v>252353</v>
      </c>
    </row>
    <row r="5" spans="1:11" ht="12.75">
      <c r="A5" s="255" t="s">
        <v>59</v>
      </c>
      <c r="B5" s="255" t="s">
        <v>57</v>
      </c>
      <c r="C5" s="8" t="s">
        <v>1</v>
      </c>
      <c r="D5" s="9"/>
      <c r="E5" s="10"/>
      <c r="F5" s="8" t="s">
        <v>2</v>
      </c>
      <c r="G5" s="9"/>
      <c r="H5" s="10"/>
      <c r="I5" s="8" t="s">
        <v>3</v>
      </c>
      <c r="J5" s="9"/>
      <c r="K5" s="10"/>
    </row>
    <row r="6" spans="1:11" ht="29.25" customHeight="1" thickBot="1">
      <c r="A6" s="256"/>
      <c r="B6" s="256"/>
      <c r="C6" s="44" t="s">
        <v>5</v>
      </c>
      <c r="D6" s="44" t="s">
        <v>6</v>
      </c>
      <c r="E6" s="44" t="s">
        <v>7</v>
      </c>
      <c r="F6" s="44" t="s">
        <v>5</v>
      </c>
      <c r="G6" s="44" t="s">
        <v>6</v>
      </c>
      <c r="H6" s="44" t="s">
        <v>7</v>
      </c>
      <c r="I6" s="44" t="s">
        <v>5</v>
      </c>
      <c r="J6" s="44" t="s">
        <v>6</v>
      </c>
      <c r="K6" s="44" t="s">
        <v>7</v>
      </c>
    </row>
    <row r="7" spans="1:11" ht="15" thickBot="1">
      <c r="A7" s="250" t="s">
        <v>8</v>
      </c>
      <c r="B7" s="50" t="s">
        <v>9</v>
      </c>
      <c r="C7" s="158">
        <f>'В.Търново'!C7+'Г.Оряховица'!C7+Елена!C7+Златарица!C7+Лясковец!C7+Павликени!C7+'П.Тръмбеш'!C7+Свищов!C7+Стражица!C7+Сухиндол!C7</f>
        <v>20733</v>
      </c>
      <c r="D7" s="131">
        <f aca="true" t="shared" si="0" ref="D7:D36">C7*1000/$D$4</f>
        <v>565.386345972921</v>
      </c>
      <c r="E7" s="131">
        <f aca="true" t="shared" si="1" ref="E7:E36">C7*100/C$36</f>
        <v>16.383765587217297</v>
      </c>
      <c r="F7" s="219">
        <f>'В.Търново'!F7+'Г.Оряховица'!F7+Елена!F7+Златарица!F7+Лясковец!F7+Павликени!F7+'П.Тръмбеш'!F7+Свищов!F7+Стражица!F7+Сухиндол!F7</f>
        <v>11565</v>
      </c>
      <c r="G7" s="65">
        <f aca="true" t="shared" si="2" ref="G7:G36">F7*1000/$G$4</f>
        <v>53.620483813012186</v>
      </c>
      <c r="H7" s="65">
        <f aca="true" t="shared" si="3" ref="H7:H36">F7*100/F$36</f>
        <v>2.3151345540588424</v>
      </c>
      <c r="I7" s="137">
        <f aca="true" t="shared" si="4" ref="I7:I35">C7+F7</f>
        <v>32298</v>
      </c>
      <c r="J7" s="65">
        <f aca="true" t="shared" si="5" ref="J7:J36">I7*1000/$J$4</f>
        <v>127.98738275352383</v>
      </c>
      <c r="K7" s="65">
        <f aca="true" t="shared" si="6" ref="K7:K36">I7*100/I$36</f>
        <v>5.1587244543472535</v>
      </c>
    </row>
    <row r="8" spans="1:11" ht="12" customHeight="1" thickBot="1">
      <c r="A8" s="244"/>
      <c r="B8" s="85" t="s">
        <v>10</v>
      </c>
      <c r="C8" s="158">
        <f>'В.Търново'!C8+'Г.Оряховица'!C8+Елена!C8+Златарица!C8+Лясковец!C8+Павликени!C8+'П.Тръмбеш'!C8+Свищов!C8+Стражица!C8+Сухиндол!C8</f>
        <v>616</v>
      </c>
      <c r="D8" s="109">
        <f t="shared" si="0"/>
        <v>16.798243819964277</v>
      </c>
      <c r="E8" s="109">
        <f t="shared" si="1"/>
        <v>0.4867795110078548</v>
      </c>
      <c r="F8" s="155">
        <f>'В.Търново'!F8+'Г.Оряховица'!F8+Елена!F8+Златарица!F8+Лясковец!F8+Павликени!F8+'П.Тръмбеш'!F8+Свищов!F8+Стражица!F8+Сухиндол!F8</f>
        <v>324</v>
      </c>
      <c r="G8" s="156">
        <f t="shared" si="2"/>
        <v>1.5022081068236877</v>
      </c>
      <c r="H8" s="156">
        <f t="shared" si="3"/>
        <v>0.06485980073627885</v>
      </c>
      <c r="I8" s="104">
        <f t="shared" si="4"/>
        <v>940</v>
      </c>
      <c r="J8" s="156">
        <f t="shared" si="5"/>
        <v>3.724940856657143</v>
      </c>
      <c r="K8" s="156">
        <f t="shared" si="6"/>
        <v>0.15013935807438286</v>
      </c>
    </row>
    <row r="9" spans="1:11" ht="17.25" customHeight="1" thickBot="1">
      <c r="A9" s="250" t="s">
        <v>11</v>
      </c>
      <c r="B9" s="50" t="s">
        <v>12</v>
      </c>
      <c r="C9" s="158">
        <f>'В.Търново'!C9+'Г.Оряховица'!C9+Елена!C9+Златарица!C9+Лясковец!C9+Павликени!C9+'П.Тръмбеш'!C9+Свищов!C9+Стражица!C9+Сухиндол!C9</f>
        <v>266</v>
      </c>
      <c r="D9" s="131">
        <f t="shared" si="0"/>
        <v>7.253787104075483</v>
      </c>
      <c r="E9" s="131">
        <f t="shared" si="1"/>
        <v>0.21020024338975551</v>
      </c>
      <c r="F9" s="218">
        <f>'В.Търново'!F9+'Г.Оряховица'!F9+Елена!F9+Златарица!F9+Лясковец!F9+Павликени!F9+'П.Тръмбеш'!F9+Свищов!F9+Стражица!F9+Сухиндол!F9</f>
        <v>10354</v>
      </c>
      <c r="G9" s="65">
        <f t="shared" si="2"/>
        <v>48.00574919151994</v>
      </c>
      <c r="H9" s="65">
        <f t="shared" si="3"/>
        <v>2.0727110395784916</v>
      </c>
      <c r="I9" s="137">
        <f t="shared" si="4"/>
        <v>10620</v>
      </c>
      <c r="J9" s="65">
        <f t="shared" si="5"/>
        <v>42.08390627414772</v>
      </c>
      <c r="K9" s="65">
        <f t="shared" si="6"/>
        <v>1.696255300797815</v>
      </c>
    </row>
    <row r="10" spans="1:11" ht="12" customHeight="1" thickBot="1">
      <c r="A10" s="244"/>
      <c r="B10" s="85" t="s">
        <v>13</v>
      </c>
      <c r="C10" s="158">
        <f>'В.Търново'!C10+'Г.Оряховица'!C10+Елена!C10+Златарица!C10+Лясковец!C10+Павликени!C10+'П.Тръмбеш'!C10+Свищов!C10+Стражица!C10+Сухиндол!C10</f>
        <v>13</v>
      </c>
      <c r="D10" s="109">
        <f t="shared" si="0"/>
        <v>0.3545083923044409</v>
      </c>
      <c r="E10" s="109">
        <f t="shared" si="1"/>
        <v>0.01027294422581512</v>
      </c>
      <c r="F10" s="155">
        <f>'В.Търново'!F10+'Г.Оряховица'!F10+Елена!F10+Златарица!F10+Лясковец!F10+Павликени!F10+'П.Тръмбеш'!F10+Свищов!F10+Стражица!F10+Сухиндол!F10</f>
        <v>4217</v>
      </c>
      <c r="G10" s="156">
        <f t="shared" si="2"/>
        <v>19.551887612578675</v>
      </c>
      <c r="H10" s="156">
        <f t="shared" si="3"/>
        <v>0.8441783324224935</v>
      </c>
      <c r="I10" s="104">
        <f t="shared" si="4"/>
        <v>4230</v>
      </c>
      <c r="J10" s="156">
        <f t="shared" si="5"/>
        <v>16.76223385495714</v>
      </c>
      <c r="K10" s="156">
        <f t="shared" si="6"/>
        <v>0.675627111334723</v>
      </c>
    </row>
    <row r="11" spans="1:11" ht="19.5" customHeight="1" thickBot="1">
      <c r="A11" s="21" t="s">
        <v>14</v>
      </c>
      <c r="B11" s="50" t="s">
        <v>15</v>
      </c>
      <c r="C11" s="158">
        <f>'В.Търново'!C11+'Г.Оряховица'!C11+Елена!C11+Златарица!C11+Лясковец!C11+Павликени!C11+'П.Тръмбеш'!C11+Свищов!C11+Стражица!C11+Сухиндол!C11</f>
        <v>482</v>
      </c>
      <c r="D11" s="131">
        <f t="shared" si="0"/>
        <v>13.144080391595423</v>
      </c>
      <c r="E11" s="131">
        <f t="shared" si="1"/>
        <v>0.38088916283406826</v>
      </c>
      <c r="F11" s="218">
        <f>'В.Търново'!F11+'Г.Оряховица'!F11+Елена!F11+Златарица!F11+Лясковец!F11+Павликени!F11+'П.Тръмбеш'!F11+Свищов!F11+Стражица!F11+Сухиндол!F11</f>
        <v>2275</v>
      </c>
      <c r="G11" s="65">
        <f>F11*1000/$G$4</f>
        <v>10.547911861184843</v>
      </c>
      <c r="H11" s="65">
        <f>F11*100/F$36</f>
        <v>0.45541989714516784</v>
      </c>
      <c r="I11" s="137">
        <f>C11+F11</f>
        <v>2757</v>
      </c>
      <c r="J11" s="65">
        <f t="shared" si="5"/>
        <v>10.925172278514621</v>
      </c>
      <c r="K11" s="64">
        <f t="shared" si="6"/>
        <v>0.44035554277773786</v>
      </c>
    </row>
    <row r="12" spans="1:11" ht="26.25" thickBot="1">
      <c r="A12" s="250" t="s">
        <v>16</v>
      </c>
      <c r="B12" s="157" t="s">
        <v>17</v>
      </c>
      <c r="C12" s="158">
        <f>'В.Търново'!C12+'Г.Оряховица'!C12+Елена!C12+Златарица!C12+Лясковец!C12+Павликени!C12+'П.Тръмбеш'!C12+Свищов!C12+Стражица!C12+Сухиндол!C12</f>
        <v>613</v>
      </c>
      <c r="D12" s="159">
        <f t="shared" si="0"/>
        <v>16.716434190970944</v>
      </c>
      <c r="E12" s="159">
        <f t="shared" si="1"/>
        <v>0.4844088315711283</v>
      </c>
      <c r="F12" s="158">
        <f>'В.Търново'!F12+'Г.Оряховица'!F12+Елена!F12+Златарица!F12+Лясковец!F12+Павликени!F12+'П.Тръмбеш'!F12+Свищов!F12+Стражица!F12+Сухиндол!F12</f>
        <v>42298</v>
      </c>
      <c r="G12" s="160">
        <f>F12*1000/$G$4</f>
        <v>196.1123410568776</v>
      </c>
      <c r="H12" s="160">
        <f>F12*100/F$36</f>
        <v>8.467406949207168</v>
      </c>
      <c r="I12" s="161">
        <f>C12+F12</f>
        <v>42911</v>
      </c>
      <c r="J12" s="160">
        <f t="shared" si="5"/>
        <v>170.04355010639858</v>
      </c>
      <c r="K12" s="65">
        <f t="shared" si="6"/>
        <v>6.853861696095578</v>
      </c>
    </row>
    <row r="13" spans="1:11" ht="12.75" customHeight="1">
      <c r="A13" s="244"/>
      <c r="B13" s="87" t="s">
        <v>18</v>
      </c>
      <c r="C13" s="155">
        <f>'В.Търново'!C13+'Г.Оряховица'!C13+Елена!C13+Златарица!C13+Лясковец!C13+Павликени!C13+'П.Тръмбеш'!C13+Свищов!C13+Стражица!C13+Сухиндол!C13</f>
        <v>89</v>
      </c>
      <c r="D13" s="109">
        <f t="shared" si="0"/>
        <v>2.4270189934688644</v>
      </c>
      <c r="E13" s="109">
        <f t="shared" si="1"/>
        <v>0.07033015662288812</v>
      </c>
      <c r="F13" s="155">
        <f>'В.Търново'!F13+'Г.Оряховица'!F13+Елена!F13+Златарица!F13+Лясковец!F13+Павликени!F13+'П.Тръмбеш'!F13+Свищов!F13+Стражица!F13+Сухиндол!F13</f>
        <v>22917</v>
      </c>
      <c r="G13" s="156">
        <f t="shared" si="2"/>
        <v>106.25340488913102</v>
      </c>
      <c r="H13" s="156">
        <f t="shared" si="3"/>
        <v>4.587629794670686</v>
      </c>
      <c r="I13" s="104">
        <f t="shared" si="4"/>
        <v>23006</v>
      </c>
      <c r="J13" s="156">
        <f t="shared" si="5"/>
        <v>91.16594611516408</v>
      </c>
      <c r="K13" s="156">
        <f t="shared" si="6"/>
        <v>3.674580927509843</v>
      </c>
    </row>
    <row r="14" spans="1:11" ht="14.25">
      <c r="A14" s="19" t="s">
        <v>19</v>
      </c>
      <c r="B14" s="16" t="s">
        <v>20</v>
      </c>
      <c r="C14" s="38">
        <f>'В.Търново'!C14+'Г.Оряховица'!C14+Елена!C14+Златарица!C14+Лясковец!C14+Павликени!C14+'П.Тръмбеш'!C14+Свищов!C14+Стражица!C14+Сухиндол!C14</f>
        <v>1249</v>
      </c>
      <c r="D14" s="28">
        <f t="shared" si="0"/>
        <v>34.06007553755744</v>
      </c>
      <c r="E14" s="28">
        <f t="shared" si="1"/>
        <v>0.9869928721571603</v>
      </c>
      <c r="F14" s="38">
        <f>'В.Търново'!F14+'Г.Оряховица'!F14+Елена!F14+Златарица!F14+Лясковец!F14+Павликени!F14+'П.Тръмбеш'!F14+Свищов!F14+Стражица!F14+Сухиндол!F14</f>
        <v>13379</v>
      </c>
      <c r="G14" s="64">
        <f t="shared" si="2"/>
        <v>62.030994633315174</v>
      </c>
      <c r="H14" s="64">
        <f t="shared" si="3"/>
        <v>2.6782693643539344</v>
      </c>
      <c r="I14" s="138">
        <f t="shared" si="4"/>
        <v>14628</v>
      </c>
      <c r="J14" s="64">
        <f t="shared" si="5"/>
        <v>57.96642005444754</v>
      </c>
      <c r="K14" s="64">
        <f t="shared" si="6"/>
        <v>2.336423967991567</v>
      </c>
    </row>
    <row r="15" spans="1:11" ht="14.25">
      <c r="A15" s="19" t="s">
        <v>21</v>
      </c>
      <c r="B15" s="16" t="s">
        <v>22</v>
      </c>
      <c r="C15" s="38">
        <f>'В.Търново'!C15+'Г.Оряховица'!C15+Елена!C15+Златарица!C15+Лясковец!C15+Павликени!C15+'П.Тръмбеш'!C15+Свищов!C15+Стражица!C15+Сухиндол!C15</f>
        <v>1299</v>
      </c>
      <c r="D15" s="28">
        <f t="shared" si="0"/>
        <v>35.42356935411298</v>
      </c>
      <c r="E15" s="28">
        <f t="shared" si="1"/>
        <v>1.026504196102603</v>
      </c>
      <c r="F15" s="38">
        <f>'В.Търново'!F15+'Г.Оряховица'!F15+Елена!F15+Златарица!F15+Лясковец!F15+Павликени!F15+'П.Тръмбеш'!F15+Свищов!F15+Стражица!F15+Сухиндол!F15</f>
        <v>23873</v>
      </c>
      <c r="G15" s="64">
        <f t="shared" si="2"/>
        <v>110.68584609321572</v>
      </c>
      <c r="H15" s="64">
        <f t="shared" si="3"/>
        <v>4.7790062437567435</v>
      </c>
      <c r="I15" s="138">
        <f t="shared" si="4"/>
        <v>25172</v>
      </c>
      <c r="J15" s="64">
        <f t="shared" si="5"/>
        <v>99.7491608976315</v>
      </c>
      <c r="K15" s="64">
        <f t="shared" si="6"/>
        <v>4.020540341966346</v>
      </c>
    </row>
    <row r="16" spans="1:11" ht="14.25">
      <c r="A16" s="21" t="s">
        <v>23</v>
      </c>
      <c r="B16" s="12" t="s">
        <v>24</v>
      </c>
      <c r="C16" s="38">
        <f>'В.Търново'!C16+'Г.Оряховица'!C16+Елена!C16+Златарица!C16+Лясковец!C16+Павликени!C16+'П.Тръмбеш'!C16+Свищов!C16+Стражица!C16+Сухиндол!C16</f>
        <v>6797</v>
      </c>
      <c r="D16" s="28">
        <f t="shared" si="0"/>
        <v>185.35334942256037</v>
      </c>
      <c r="E16" s="28">
        <f t="shared" si="1"/>
        <v>5.371169377143489</v>
      </c>
      <c r="F16" s="38">
        <f>'В.Търново'!F16+'Г.Оряховица'!F16+Елена!F16+Златарица!F16+Лясковец!F16+Павликени!F16+'П.Тръмбеш'!F16+Свищов!F16+Стражица!F16+Сухиндол!F16</f>
        <v>40195</v>
      </c>
      <c r="G16" s="64">
        <f t="shared" si="2"/>
        <v>186.36189769684606</v>
      </c>
      <c r="H16" s="64">
        <f t="shared" si="3"/>
        <v>8.046418798131878</v>
      </c>
      <c r="I16" s="138">
        <f t="shared" si="4"/>
        <v>46992</v>
      </c>
      <c r="J16" s="64">
        <f t="shared" si="5"/>
        <v>186.21534120854517</v>
      </c>
      <c r="K16" s="64">
        <f t="shared" si="6"/>
        <v>7.505690121948298</v>
      </c>
    </row>
    <row r="17" spans="1:11" ht="14.25">
      <c r="A17" s="19" t="s">
        <v>25</v>
      </c>
      <c r="B17" s="14" t="s">
        <v>26</v>
      </c>
      <c r="C17" s="38">
        <f>'В.Търново'!C17+'Г.Оряховица'!C17+Елена!C17+Златарица!C17+Лясковец!C17+Павликени!C17+'П.Тръмбеш'!C17+Свищов!C17+Стражица!C17+Сухиндол!C17</f>
        <v>2516</v>
      </c>
      <c r="D17" s="28">
        <f t="shared" si="0"/>
        <v>68.61100884907486</v>
      </c>
      <c r="E17" s="28">
        <f t="shared" si="1"/>
        <v>1.98820982093468</v>
      </c>
      <c r="F17" s="38">
        <f>'В.Търново'!F17+'Г.Оряховица'!F17+Елена!F17+Златарица!F17+Лясковец!F17+Павликени!F17+'П.Тръмбеш'!F17+Свищов!F17+Стражица!F17+Сухиндол!F17</f>
        <v>13860</v>
      </c>
      <c r="G17" s="64">
        <f t="shared" si="2"/>
        <v>64.26112456967996</v>
      </c>
      <c r="H17" s="64">
        <f t="shared" si="3"/>
        <v>2.774558142607484</v>
      </c>
      <c r="I17" s="138">
        <f t="shared" si="4"/>
        <v>16376</v>
      </c>
      <c r="J17" s="64">
        <f t="shared" si="5"/>
        <v>64.89322496661423</v>
      </c>
      <c r="K17" s="64">
        <f t="shared" si="6"/>
        <v>2.6156192849213764</v>
      </c>
    </row>
    <row r="18" spans="1:11" ht="15" thickBot="1">
      <c r="A18" s="245" t="s">
        <v>27</v>
      </c>
      <c r="B18" s="86" t="s">
        <v>28</v>
      </c>
      <c r="C18" s="51">
        <f>'В.Търново'!C18+'Г.Оряховица'!C18+Елена!C18+Златарица!C18+Лясковец!C18+Павликени!C18+'П.Тръмбеш'!C18+Свищов!C18+Стражица!C18+Сухиндол!C18</f>
        <v>599</v>
      </c>
      <c r="D18" s="131">
        <f t="shared" si="0"/>
        <v>16.334655922335394</v>
      </c>
      <c r="E18" s="131">
        <f t="shared" si="1"/>
        <v>0.47334566086640434</v>
      </c>
      <c r="F18" s="51">
        <f>'В.Търново'!F18+'Г.Оряховица'!F18+Елена!F18+Златарица!F18+Лясковец!F18+Павликени!F18+'П.Тръмбеш'!F18+Свищов!F18+Стражица!F18+Сухиндол!F18</f>
        <v>153299</v>
      </c>
      <c r="G18" s="65">
        <f t="shared" si="2"/>
        <v>710.7623474319892</v>
      </c>
      <c r="H18" s="65">
        <f t="shared" si="3"/>
        <v>30.68809442305806</v>
      </c>
      <c r="I18" s="137">
        <f t="shared" si="4"/>
        <v>153898</v>
      </c>
      <c r="J18" s="65">
        <f t="shared" si="5"/>
        <v>609.8520722955542</v>
      </c>
      <c r="K18" s="65">
        <f t="shared" si="6"/>
        <v>24.58100737120359</v>
      </c>
    </row>
    <row r="19" spans="1:11" ht="11.25" customHeight="1">
      <c r="A19" s="246"/>
      <c r="B19" s="85" t="s">
        <v>29</v>
      </c>
      <c r="C19" s="155">
        <f>'В.Търново'!C19+'Г.Оряховица'!C19+Елена!C19+Златарица!C19+Лясковец!C19+Павликени!C19+'П.Тръмбеш'!C19+Свищов!C19+Стражица!C19+Сухиндол!C19</f>
        <v>90</v>
      </c>
      <c r="D19" s="109">
        <f t="shared" si="0"/>
        <v>2.4542888697999756</v>
      </c>
      <c r="E19" s="109">
        <f t="shared" si="1"/>
        <v>0.07112038310179697</v>
      </c>
      <c r="F19" s="155">
        <f>'В.Търново'!F19+'Г.Оряховица'!F19+Елена!F19+Златарица!F19+Лясковец!F19+Павликени!F19+'П.Тръмбеш'!F19+Свищов!F19+Стражица!F19+Сухиндол!F19</f>
        <v>101248</v>
      </c>
      <c r="G19" s="156">
        <f t="shared" si="2"/>
        <v>469.43076049285406</v>
      </c>
      <c r="H19" s="156">
        <f t="shared" si="3"/>
        <v>20.268287360946793</v>
      </c>
      <c r="I19" s="104">
        <f t="shared" si="4"/>
        <v>101338</v>
      </c>
      <c r="J19" s="156">
        <f t="shared" si="5"/>
        <v>401.572400565874</v>
      </c>
      <c r="K19" s="156">
        <f t="shared" si="6"/>
        <v>16.18598113674661</v>
      </c>
    </row>
    <row r="20" spans="1:11" ht="12.75" customHeight="1">
      <c r="A20" s="246"/>
      <c r="B20" s="148" t="s">
        <v>58</v>
      </c>
      <c r="C20" s="152">
        <f>'В.Търново'!C20+'Г.Оряховица'!C20+Елена!C20+Златарица!C20+Лясковец!C20+Павликени!C20+'П.Тръмбеш'!C20+Свищов!C20+Стражица!C20+Сухиндол!C20</f>
        <v>0</v>
      </c>
      <c r="D20" s="114">
        <f t="shared" si="0"/>
        <v>0</v>
      </c>
      <c r="E20" s="114">
        <f t="shared" si="1"/>
        <v>0</v>
      </c>
      <c r="F20" s="152">
        <f>'В.Търново'!F20+'Г.Оряховица'!F20+Елена!F20+Златарица!F20+Лясковец!F20+Павликени!F20+'П.Тръмбеш'!F20+Свищов!F20+Стражица!F20+Сухиндол!F20</f>
        <v>13806</v>
      </c>
      <c r="G20" s="153">
        <f t="shared" si="2"/>
        <v>64.01075655187603</v>
      </c>
      <c r="H20" s="153">
        <f t="shared" si="3"/>
        <v>2.763748175818104</v>
      </c>
      <c r="I20" s="154">
        <f t="shared" si="4"/>
        <v>13806</v>
      </c>
      <c r="J20" s="153">
        <f t="shared" si="5"/>
        <v>54.70907815639204</v>
      </c>
      <c r="K20" s="153">
        <f t="shared" si="6"/>
        <v>2.2051318910371593</v>
      </c>
    </row>
    <row r="21" spans="1:11" ht="11.25" customHeight="1">
      <c r="A21" s="247"/>
      <c r="B21" s="149" t="s">
        <v>30</v>
      </c>
      <c r="C21" s="152">
        <f>'В.Търново'!C21+'Г.Оряховица'!C21+Елена!C21+Златарица!C21+Лясковец!C21+Павликени!C21+'П.Тръмбеш'!C21+Свищов!C21+Стражица!C21+Сухиндол!C21</f>
        <v>1</v>
      </c>
      <c r="D21" s="114">
        <f t="shared" si="0"/>
        <v>0.02726987633111084</v>
      </c>
      <c r="E21" s="114">
        <f t="shared" si="1"/>
        <v>0.0007902264789088553</v>
      </c>
      <c r="F21" s="152">
        <f>'В.Търново'!F21+'Г.Оряховица'!F21+Елена!F21+Златарица!F21+Лясковец!F21+Павликени!F21+'П.Тръмбеш'!F21+Свищов!F21+Стражица!F21+Сухиндол!F21</f>
        <v>11538</v>
      </c>
      <c r="G21" s="153">
        <f t="shared" si="2"/>
        <v>53.49529980411021</v>
      </c>
      <c r="H21" s="153">
        <f t="shared" si="3"/>
        <v>2.3097295706641523</v>
      </c>
      <c r="I21" s="154">
        <f t="shared" si="4"/>
        <v>11539</v>
      </c>
      <c r="J21" s="153">
        <f t="shared" si="5"/>
        <v>45.725630366985925</v>
      </c>
      <c r="K21" s="153">
        <f t="shared" si="6"/>
        <v>1.8430404817237276</v>
      </c>
    </row>
    <row r="22" spans="1:11" ht="15" thickBot="1">
      <c r="A22" s="245" t="s">
        <v>31</v>
      </c>
      <c r="B22" s="86" t="s">
        <v>32</v>
      </c>
      <c r="C22" s="51">
        <f>'В.Търново'!C22+'Г.Оряховица'!C22+Елена!C22+Златарица!C22+Лясковец!C22+Павликени!C22+'П.Тръмбеш'!C22+Свищов!C22+Стражица!C22+Сухиндол!C22</f>
        <v>60865</v>
      </c>
      <c r="D22" s="131">
        <f t="shared" si="0"/>
        <v>1659.7810228930612</v>
      </c>
      <c r="E22" s="131">
        <f t="shared" si="1"/>
        <v>48.09713463878747</v>
      </c>
      <c r="F22" s="51">
        <f>'В.Търново'!F22+'Г.Оряховица'!F22+Елена!F22+Златарица!F22+Лясковец!F22+Павликени!F22+'П.Тръмбеш'!F22+Свищов!F22+Стражица!F22+Сухиндол!F22</f>
        <v>39115</v>
      </c>
      <c r="G22" s="65">
        <f t="shared" si="2"/>
        <v>181.3545373407671</v>
      </c>
      <c r="H22" s="65">
        <f t="shared" si="3"/>
        <v>7.830219462344282</v>
      </c>
      <c r="I22" s="137">
        <f t="shared" si="4"/>
        <v>99980</v>
      </c>
      <c r="J22" s="65">
        <f t="shared" si="5"/>
        <v>396.1910498389161</v>
      </c>
      <c r="K22" s="65">
        <f t="shared" si="6"/>
        <v>15.969077681145531</v>
      </c>
    </row>
    <row r="23" spans="1:11" ht="14.25">
      <c r="A23" s="246"/>
      <c r="B23" s="85" t="s">
        <v>33</v>
      </c>
      <c r="C23" s="155">
        <f>'В.Търново'!C23+'Г.Оряховица'!C23+Елена!C23+Златарица!C23+Лясковец!C23+Павликени!C23+'П.Тръмбеш'!C23+Свищов!C23+Стражица!C23+Сухиндол!C23</f>
        <v>41116</v>
      </c>
      <c r="D23" s="109">
        <f t="shared" si="0"/>
        <v>1121.2282352299533</v>
      </c>
      <c r="E23" s="109">
        <f t="shared" si="1"/>
        <v>32.49095190681649</v>
      </c>
      <c r="F23" s="155">
        <f>'В.Търново'!F23+'Г.Оряховица'!F23+Елена!F23+Златарица!F23+Лясковец!F23+Павликени!F23+'П.Тръмбеш'!F23+Свищов!F23+Стражица!F23+Сухиндол!F23</f>
        <v>12545</v>
      </c>
      <c r="G23" s="156">
        <f t="shared" si="2"/>
        <v>58.16419969167642</v>
      </c>
      <c r="H23" s="156">
        <f t="shared" si="3"/>
        <v>2.5113154328290683</v>
      </c>
      <c r="I23" s="104">
        <f t="shared" si="4"/>
        <v>53661</v>
      </c>
      <c r="J23" s="156">
        <f t="shared" si="5"/>
        <v>212.64260777561591</v>
      </c>
      <c r="K23" s="156">
        <f t="shared" si="6"/>
        <v>8.570880950669638</v>
      </c>
    </row>
    <row r="24" spans="1:11" ht="14.25">
      <c r="A24" s="246"/>
      <c r="B24" s="150" t="s">
        <v>55</v>
      </c>
      <c r="C24" s="152">
        <f>'В.Търново'!C24+'Г.Оряховица'!C24+Елена!C24+Златарица!C24+Лясковец!C24+Павликени!C24+'П.Тръмбеш'!C24+Свищов!C24+Стражица!C24+Сухиндол!C24</f>
        <v>1422</v>
      </c>
      <c r="D24" s="114">
        <f t="shared" si="0"/>
        <v>38.777764142839615</v>
      </c>
      <c r="E24" s="114">
        <f t="shared" si="1"/>
        <v>1.123702053008392</v>
      </c>
      <c r="F24" s="152">
        <f>'В.Търново'!F24+'Г.Оряховица'!F24+Елена!F24+Златарица!F24+Лясковец!F24+Павликени!F24+'П.Тръмбеш'!F24+Свищов!F24+Стражица!F24+Сухиндол!F24</f>
        <v>2662</v>
      </c>
      <c r="G24" s="153">
        <f t="shared" si="2"/>
        <v>12.342215988779804</v>
      </c>
      <c r="H24" s="153">
        <f t="shared" si="3"/>
        <v>0.5328913258023898</v>
      </c>
      <c r="I24" s="154">
        <f t="shared" si="4"/>
        <v>4084</v>
      </c>
      <c r="J24" s="153">
        <f t="shared" si="5"/>
        <v>16.183679211263588</v>
      </c>
      <c r="K24" s="153">
        <f t="shared" si="6"/>
        <v>0.6523075940167868</v>
      </c>
    </row>
    <row r="25" spans="1:11" ht="12" customHeight="1">
      <c r="A25" s="247"/>
      <c r="B25" s="150" t="s">
        <v>56</v>
      </c>
      <c r="C25" s="152">
        <f>'В.Търново'!C25+'Г.Оряховица'!C25+Елена!C25+Златарица!C25+Лясковец!C25+Павликени!C25+'П.Тръмбеш'!C25+Свищов!C25+Стражица!C25+Сухиндол!C25</f>
        <v>12223</v>
      </c>
      <c r="D25" s="114">
        <f t="shared" si="0"/>
        <v>333.3196983951678</v>
      </c>
      <c r="E25" s="114">
        <f t="shared" si="1"/>
        <v>9.658938251702939</v>
      </c>
      <c r="F25" s="152">
        <f>'В.Търново'!F25+'Г.Оряховица'!F25+Елена!F25+Златарица!F25+Лясковец!F25+Павликени!F25+'П.Тръмбеш'!F25+Свищов!F25+Стражица!F25+Сухиндол!F25</f>
        <v>8032</v>
      </c>
      <c r="G25" s="153">
        <f t="shared" si="2"/>
        <v>37.23992442595018</v>
      </c>
      <c r="H25" s="153">
        <f t="shared" si="3"/>
        <v>1.6078824676351595</v>
      </c>
      <c r="I25" s="154">
        <f t="shared" si="4"/>
        <v>20255</v>
      </c>
      <c r="J25" s="153">
        <f t="shared" si="5"/>
        <v>80.26455005488344</v>
      </c>
      <c r="K25" s="153">
        <f t="shared" si="6"/>
        <v>3.235183721060239</v>
      </c>
    </row>
    <row r="26" spans="1:11" ht="14.25">
      <c r="A26" s="21" t="s">
        <v>34</v>
      </c>
      <c r="B26" s="12" t="s">
        <v>35</v>
      </c>
      <c r="C26" s="38">
        <f>'В.Търново'!C26+'Г.Оряховица'!C26+Елена!C26+Златарица!C26+Лясковец!C26+Павликени!C26+'П.Тръмбеш'!C26+Свищов!C26+Стражица!C26+Сухиндол!C26</f>
        <v>4143</v>
      </c>
      <c r="D26" s="28">
        <f t="shared" si="0"/>
        <v>112.9790976397922</v>
      </c>
      <c r="E26" s="28">
        <f t="shared" si="1"/>
        <v>3.2739083021193873</v>
      </c>
      <c r="F26" s="38">
        <f>'В.Търново'!F26+'Г.Оряховица'!F26+Елена!F26+Златарица!F26+Лясковец!F26+Павликени!F26+'П.Тръмбеш'!F26+Свищов!F26+Стражица!F26+Сухиндол!F26</f>
        <v>19910</v>
      </c>
      <c r="G26" s="64">
        <f t="shared" si="2"/>
        <v>92.31161545327043</v>
      </c>
      <c r="H26" s="64">
        <f t="shared" si="3"/>
        <v>3.98567479215837</v>
      </c>
      <c r="I26" s="138">
        <f t="shared" si="4"/>
        <v>24053</v>
      </c>
      <c r="J26" s="64">
        <f t="shared" si="5"/>
        <v>95.3148961969939</v>
      </c>
      <c r="K26" s="64">
        <f t="shared" si="6"/>
        <v>3.8418106167692887</v>
      </c>
    </row>
    <row r="27" spans="1:11" ht="14.25">
      <c r="A27" s="21" t="s">
        <v>36</v>
      </c>
      <c r="B27" s="12" t="s">
        <v>37</v>
      </c>
      <c r="C27" s="38">
        <f>'В.Търново'!C27+'Г.Оряховица'!C27+Елена!C27+Златарица!C27+Лясковец!C27+Павликени!C27+'П.Тръмбеш'!C27+Свищов!C27+Стражица!C27+Сухиндол!C27</f>
        <v>7525</v>
      </c>
      <c r="D27" s="28">
        <f t="shared" si="0"/>
        <v>205.20581939160905</v>
      </c>
      <c r="E27" s="28">
        <f t="shared" si="1"/>
        <v>5.946454253789136</v>
      </c>
      <c r="F27" s="38">
        <f>'В.Търново'!F27+'Г.Оряховица'!F27+Елена!F27+Златарица!F27+Лясковец!F27+Павликени!F27+'П.Тръмбеш'!F27+Свищов!F27+Стражица!F27+Сухиндол!F27</f>
        <v>14316</v>
      </c>
      <c r="G27" s="64">
        <f t="shared" si="2"/>
        <v>66.37534338669109</v>
      </c>
      <c r="H27" s="64">
        <f t="shared" si="3"/>
        <v>2.8658423066066914</v>
      </c>
      <c r="I27" s="138">
        <f t="shared" si="4"/>
        <v>21841</v>
      </c>
      <c r="J27" s="64">
        <f t="shared" si="5"/>
        <v>86.54939707473261</v>
      </c>
      <c r="K27" s="64">
        <f t="shared" si="6"/>
        <v>3.4885039571304217</v>
      </c>
    </row>
    <row r="28" spans="1:11" ht="18.75" customHeight="1">
      <c r="A28" s="21" t="s">
        <v>38</v>
      </c>
      <c r="B28" s="63" t="s">
        <v>67</v>
      </c>
      <c r="C28" s="38">
        <f>'В.Търново'!C28+'Г.Оряховица'!C28+Елена!C28+Златарица!C28+Лясковец!C28+Павликени!C28+'П.Тръмбеш'!C28+Свищов!C28+Стражица!C28+Сухиндол!C28</f>
        <v>1535</v>
      </c>
      <c r="D28" s="35">
        <f t="shared" si="0"/>
        <v>41.85926016825514</v>
      </c>
      <c r="E28" s="35">
        <f t="shared" si="1"/>
        <v>1.2129976451250928</v>
      </c>
      <c r="F28" s="38">
        <f>'В.Търново'!F28+'Г.Оряховица'!F28+Елена!F28+Златарица!F28+Лясковец!F28+Павликени!F28+'П.Тръмбеш'!F28+Свищов!F28+Стражица!F28+Сухиндол!F28</f>
        <v>34593</v>
      </c>
      <c r="G28" s="64">
        <f t="shared" si="2"/>
        <v>160.38853407207353</v>
      </c>
      <c r="H28" s="64">
        <f t="shared" si="3"/>
        <v>6.924984836018809</v>
      </c>
      <c r="I28" s="138">
        <f t="shared" si="4"/>
        <v>36128</v>
      </c>
      <c r="J28" s="64">
        <f t="shared" si="5"/>
        <v>143.1645353928822</v>
      </c>
      <c r="K28" s="64">
        <f t="shared" si="6"/>
        <v>5.770462477139685</v>
      </c>
    </row>
    <row r="29" spans="1:11" ht="15" thickBot="1">
      <c r="A29" s="250" t="s">
        <v>40</v>
      </c>
      <c r="B29" s="88" t="s">
        <v>41</v>
      </c>
      <c r="C29" s="51">
        <f>'В.Търново'!C29+'Г.Оряховица'!C29+Елена!C29+Златарица!C29+Лясковец!C29+Павликени!C29+'П.Тръмбеш'!C29+Свищов!C29+Стражица!C29+Сухиндол!C29</f>
        <v>4760</v>
      </c>
      <c r="D29" s="131">
        <f t="shared" si="0"/>
        <v>129.8046113360876</v>
      </c>
      <c r="E29" s="131">
        <f t="shared" si="1"/>
        <v>3.761478039606151</v>
      </c>
      <c r="F29" s="51">
        <f>'В.Търново'!F29+'Г.Оряховица'!F29+Елена!F29+Златарица!F29+Лясковец!F29+Павликени!F29+'П.Тръмбеш'!F29+Свищов!F29+Стражица!F29+Сухиндол!F29</f>
        <v>48836</v>
      </c>
      <c r="G29" s="65">
        <f t="shared" si="2"/>
        <v>226.42541699025188</v>
      </c>
      <c r="H29" s="65">
        <f t="shared" si="3"/>
        <v>9.776213669002821</v>
      </c>
      <c r="I29" s="137">
        <f t="shared" si="4"/>
        <v>53596</v>
      </c>
      <c r="J29" s="65">
        <f t="shared" si="5"/>
        <v>212.3850320780811</v>
      </c>
      <c r="K29" s="65">
        <f t="shared" si="6"/>
        <v>8.560498973781515</v>
      </c>
    </row>
    <row r="30" spans="1:11" ht="12.75" customHeight="1">
      <c r="A30" s="244"/>
      <c r="B30" s="87" t="s">
        <v>42</v>
      </c>
      <c r="C30" s="155">
        <f>'В.Търново'!C30+'Г.Оряховица'!C30+Елена!C30+Златарица!C30+Лясковец!C30+Павликени!C30+'П.Тръмбеш'!C30+Свищов!C30+Стражица!C30+Сухиндол!C30</f>
        <v>2239</v>
      </c>
      <c r="D30" s="109">
        <f t="shared" si="0"/>
        <v>61.05725310535717</v>
      </c>
      <c r="E30" s="109">
        <f t="shared" si="1"/>
        <v>1.769317086276927</v>
      </c>
      <c r="F30" s="155">
        <f>'В.Търново'!F30+'Г.Оряховица'!F30+Елена!F30+Златарица!F30+Лясковец!F30+Павликени!F30+'П.Тръмбеш'!F30+Свищов!F30+Стражица!F30+Сухиндол!F30</f>
        <v>13238</v>
      </c>
      <c r="G30" s="156">
        <f t="shared" si="2"/>
        <v>61.37725592016042</v>
      </c>
      <c r="H30" s="156">
        <f t="shared" si="3"/>
        <v>2.6500433399594425</v>
      </c>
      <c r="I30" s="104">
        <f t="shared" si="4"/>
        <v>15477</v>
      </c>
      <c r="J30" s="156">
        <f t="shared" si="5"/>
        <v>61.33075493455596</v>
      </c>
      <c r="K30" s="156">
        <f t="shared" si="6"/>
        <v>2.4720285584225783</v>
      </c>
    </row>
    <row r="31" spans="1:11" ht="14.25">
      <c r="A31" s="21" t="s">
        <v>43</v>
      </c>
      <c r="B31" s="12" t="s">
        <v>44</v>
      </c>
      <c r="C31" s="38">
        <f>'В.Търново'!C31+'Г.Оряховица'!C31+Елена!C31+Златарица!C31+Лясковец!C31+Павликени!C31+'П.Тръмбеш'!C31+Свищов!C31+Стражица!C31+Сухиндол!C31</f>
        <v>94</v>
      </c>
      <c r="D31" s="28">
        <f t="shared" si="0"/>
        <v>2.5633683751244187</v>
      </c>
      <c r="E31" s="28">
        <f t="shared" si="1"/>
        <v>0.07428128901743239</v>
      </c>
      <c r="F31" s="38">
        <f>'В.Търново'!F31+'Г.Оряховица'!F31+Елена!F31+Златарица!F31+Лясковец!F31+Павликени!F31+'П.Тръмбеш'!F31+Свищов!F31+Стражица!F31+Сухиндол!F31</f>
        <v>1206</v>
      </c>
      <c r="G31" s="64">
        <f t="shared" si="2"/>
        <v>5.591552397621504</v>
      </c>
      <c r="H31" s="64">
        <f t="shared" si="3"/>
        <v>0.24142259162948237</v>
      </c>
      <c r="I31" s="138">
        <f t="shared" si="4"/>
        <v>1300</v>
      </c>
      <c r="J31" s="64">
        <f t="shared" si="5"/>
        <v>5.151513950696049</v>
      </c>
      <c r="K31" s="64">
        <f t="shared" si="6"/>
        <v>0.2076395377624444</v>
      </c>
    </row>
    <row r="32" spans="1:11" ht="14.25">
      <c r="A32" s="21" t="s">
        <v>45</v>
      </c>
      <c r="B32" s="12" t="s">
        <v>46</v>
      </c>
      <c r="C32" s="38">
        <f>'В.Търново'!C32+'Г.Оряховица'!C32+Елена!C32+Златарица!C32+Лясковец!C32+Павликени!C32+'П.Тръмбеш'!C32+Свищов!C32+Стражица!C32+Сухиндол!C32</f>
        <v>202</v>
      </c>
      <c r="D32" s="28">
        <f t="shared" si="0"/>
        <v>5.508515018884389</v>
      </c>
      <c r="E32" s="28">
        <f t="shared" si="1"/>
        <v>0.15962574873958876</v>
      </c>
      <c r="F32" s="38">
        <f>'В.Търново'!F32+'Г.Оряховица'!F32+Елена!F32+Златарица!F32+Лясковец!F32+Павликени!F32+'П.Тръмбеш'!F32+Свищов!F32+Стражица!F32+Сухиндол!F32</f>
        <v>0</v>
      </c>
      <c r="G32" s="64">
        <f t="shared" si="2"/>
        <v>0</v>
      </c>
      <c r="H32" s="64">
        <f t="shared" si="3"/>
        <v>0</v>
      </c>
      <c r="I32" s="138">
        <f t="shared" si="4"/>
        <v>202</v>
      </c>
      <c r="J32" s="64">
        <f t="shared" si="5"/>
        <v>0.800466013877386</v>
      </c>
      <c r="K32" s="64">
        <f t="shared" si="6"/>
        <v>0.032263989713856744</v>
      </c>
    </row>
    <row r="33" spans="1:11" ht="14.25">
      <c r="A33" s="21" t="s">
        <v>47</v>
      </c>
      <c r="B33" s="12" t="s">
        <v>48</v>
      </c>
      <c r="C33" s="38">
        <f>'В.Търново'!C33+'Г.Оряховица'!C33+Елена!C33+Златарица!C33+Лясковец!C33+Павликени!C33+'П.Тръмбеш'!C33+Свищов!C33+Стражица!C33+Сухиндол!C33</f>
        <v>1330</v>
      </c>
      <c r="D33" s="28">
        <f t="shared" si="0"/>
        <v>36.26893552037742</v>
      </c>
      <c r="E33" s="28">
        <f t="shared" si="1"/>
        <v>1.0510012169487775</v>
      </c>
      <c r="F33" s="38">
        <f>'В.Търново'!F33+'Г.Оряховица'!F33+Елена!F33+Златарица!F33+Лясковец!F33+Павликени!F33+'П.Тръмбеш'!F33+Свищов!F33+Стражица!F33+Сухиндол!F33</f>
        <v>200</v>
      </c>
      <c r="G33" s="64">
        <f t="shared" si="2"/>
        <v>0.9272889548294367</v>
      </c>
      <c r="H33" s="64">
        <f t="shared" si="3"/>
        <v>0.04003691403474003</v>
      </c>
      <c r="I33" s="138">
        <f t="shared" si="4"/>
        <v>1530</v>
      </c>
      <c r="J33" s="64">
        <f t="shared" si="5"/>
        <v>6.0629356496653495</v>
      </c>
      <c r="K33" s="64">
        <f t="shared" si="6"/>
        <v>0.24437576367426148</v>
      </c>
    </row>
    <row r="34" spans="1:11" ht="14.25">
      <c r="A34" s="21" t="s">
        <v>49</v>
      </c>
      <c r="B34" s="12" t="s">
        <v>50</v>
      </c>
      <c r="C34" s="38">
        <f>'В.Търново'!C34+'Г.Оряховица'!C34+Елена!C34+Златарица!C34+Лясковец!C34+Павликени!C34+'П.Тръмбеш'!C34+Свищов!C34+Стражица!C34+Сухиндол!C34</f>
        <v>7085</v>
      </c>
      <c r="D34" s="28">
        <f t="shared" si="0"/>
        <v>193.2070738059203</v>
      </c>
      <c r="E34" s="28">
        <f t="shared" si="1"/>
        <v>5.598754603069239</v>
      </c>
      <c r="F34" s="38">
        <f>'В.Търново'!F34+'Г.Оряховица'!F34+Елена!F34+Златарица!F34+Лясковец!F34+Павликени!F34+'П.Тръмбеш'!F34+Свищов!F34+Стражица!F34+Сухиндол!F34</f>
        <v>10285</v>
      </c>
      <c r="G34" s="64">
        <f t="shared" si="2"/>
        <v>47.68583450210379</v>
      </c>
      <c r="H34" s="64">
        <f t="shared" si="3"/>
        <v>2.058898304236506</v>
      </c>
      <c r="I34" s="138">
        <f t="shared" si="4"/>
        <v>17370</v>
      </c>
      <c r="J34" s="64">
        <f t="shared" si="5"/>
        <v>68.8321517873772</v>
      </c>
      <c r="K34" s="64">
        <f t="shared" si="6"/>
        <v>2.7743836699489686</v>
      </c>
    </row>
    <row r="35" spans="1:11" ht="15" thickBot="1">
      <c r="A35" s="49" t="s">
        <v>51</v>
      </c>
      <c r="B35" s="50" t="s">
        <v>52</v>
      </c>
      <c r="C35" s="51">
        <f>'В.Търново'!C35+'Г.Оряховица'!C35+Елена!C35+Златарица!C35+Лясковец!C35+Павликени!C35+'П.Тръмбеш'!C35+Свищов!C35+Стражица!C35+Сухиндол!C35</f>
        <v>4453</v>
      </c>
      <c r="D35" s="131">
        <f t="shared" si="0"/>
        <v>121.43275930243657</v>
      </c>
      <c r="E35" s="131">
        <f t="shared" si="1"/>
        <v>3.5188785105811324</v>
      </c>
      <c r="F35" s="51">
        <f>'В.Търново'!F35+'Г.Оряховица'!F35+Елена!F35+Златарица!F35+Лясковец!F35+Павликени!F35+'П.Тръмбеш'!F35+Свищов!F35+Стражица!F35+Сухиндол!F35</f>
        <v>19980</v>
      </c>
      <c r="G35" s="65">
        <f t="shared" si="2"/>
        <v>92.63616658746074</v>
      </c>
      <c r="H35" s="65">
        <f t="shared" si="3"/>
        <v>3.999687712070529</v>
      </c>
      <c r="I35" s="137">
        <f t="shared" si="4"/>
        <v>24433</v>
      </c>
      <c r="J35" s="65">
        <f t="shared" si="5"/>
        <v>96.82072335181275</v>
      </c>
      <c r="K35" s="65">
        <f t="shared" si="6"/>
        <v>3.9025052508844644</v>
      </c>
    </row>
    <row r="36" spans="1:11" ht="15">
      <c r="A36" s="82"/>
      <c r="B36" s="134" t="s">
        <v>53</v>
      </c>
      <c r="C36" s="162">
        <f>'В.Търново'!C36+'Г.Оряховица'!C36+Елена!C36+Златарица!C36+Лясковец!C36+Павликени!C36+'П.Тръмбеш'!C36+Свищов!C36+Стражица!C36+Сухиндол!C36</f>
        <v>126546</v>
      </c>
      <c r="D36" s="117">
        <f t="shared" si="0"/>
        <v>3450.893770196752</v>
      </c>
      <c r="E36" s="117">
        <f t="shared" si="1"/>
        <v>100</v>
      </c>
      <c r="F36" s="162">
        <f>'В.Търново'!F36+'Г.Оряховица'!F36+Елена!F36+Златарица!F36+Лясковец!F36+Павликени!F36+'П.Тръмбеш'!F36+Свищов!F36+Стражица!F36+Сухиндол!F36</f>
        <v>499539</v>
      </c>
      <c r="G36" s="66">
        <f t="shared" si="2"/>
        <v>2316.0849860327103</v>
      </c>
      <c r="H36" s="66">
        <f t="shared" si="3"/>
        <v>100</v>
      </c>
      <c r="I36" s="162">
        <f>I7+I9+I11+I12+SUM(I14:I18)+I22+SUM(I26:I29)+SUM(I31:I35)</f>
        <v>626085</v>
      </c>
      <c r="J36" s="66">
        <f t="shared" si="5"/>
        <v>2480.988932170412</v>
      </c>
      <c r="K36" s="66">
        <f t="shared" si="6"/>
        <v>100</v>
      </c>
    </row>
    <row r="37" ht="12.75">
      <c r="B37" s="243"/>
    </row>
  </sheetData>
  <mergeCells count="8">
    <mergeCell ref="A29:A30"/>
    <mergeCell ref="A5:A6"/>
    <mergeCell ref="B5:B6"/>
    <mergeCell ref="A22:A25"/>
    <mergeCell ref="A7:A8"/>
    <mergeCell ref="A9:A10"/>
    <mergeCell ref="A12:A13"/>
    <mergeCell ref="A18:A21"/>
  </mergeCells>
  <printOptions horizontalCentered="1" verticalCentered="1"/>
  <pageMargins left="0.75" right="0.75" top="0.18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workbookViewId="0" topLeftCell="A1">
      <pane ySplit="6" topLeftCell="BM14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7.7109375" style="0" customWidth="1"/>
    <col min="2" max="2" width="53.7109375" style="0" customWidth="1"/>
    <col min="3" max="3" width="9.140625" style="226" customWidth="1"/>
    <col min="4" max="4" width="10.421875" style="0" customWidth="1"/>
    <col min="6" max="6" width="9.140625" style="226" customWidth="1"/>
    <col min="7" max="7" width="10.421875" style="0" customWidth="1"/>
    <col min="9" max="9" width="9.57421875" style="40" bestFit="1" customWidth="1"/>
    <col min="10" max="10" width="10.00390625" style="0" customWidth="1"/>
  </cols>
  <sheetData>
    <row r="1" ht="9.75" customHeight="1"/>
    <row r="2" spans="1:11" ht="13.5" customHeight="1">
      <c r="A2" s="267" t="s">
        <v>74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0.5" customHeight="1">
      <c r="A3" s="1"/>
      <c r="B3" s="1"/>
      <c r="C3" s="227"/>
      <c r="D3" s="1"/>
      <c r="E3" s="1"/>
      <c r="F3" s="227"/>
      <c r="G3" s="1"/>
      <c r="H3" s="3"/>
      <c r="I3" s="41"/>
      <c r="J3" s="3"/>
      <c r="K3" s="3"/>
    </row>
    <row r="4" spans="1:10" ht="14.25">
      <c r="A4" s="4"/>
      <c r="D4" s="72">
        <v>6754.5</v>
      </c>
      <c r="E4" s="73"/>
      <c r="F4" s="90"/>
      <c r="G4" s="73">
        <v>38480</v>
      </c>
      <c r="H4" s="73"/>
      <c r="I4" s="90"/>
      <c r="J4" s="169">
        <f>SUM(D4:G4)</f>
        <v>45234.5</v>
      </c>
    </row>
    <row r="5" spans="1:11" ht="15" customHeight="1">
      <c r="A5" s="255" t="s">
        <v>61</v>
      </c>
      <c r="B5" s="7"/>
      <c r="C5" s="264" t="s">
        <v>1</v>
      </c>
      <c r="D5" s="265"/>
      <c r="E5" s="266"/>
      <c r="F5" s="264" t="s">
        <v>2</v>
      </c>
      <c r="G5" s="265"/>
      <c r="H5" s="266"/>
      <c r="I5" s="264" t="s">
        <v>3</v>
      </c>
      <c r="J5" s="265"/>
      <c r="K5" s="266"/>
    </row>
    <row r="6" spans="1:11" ht="39.75" customHeight="1">
      <c r="A6" s="269"/>
      <c r="B6" s="43" t="s">
        <v>57</v>
      </c>
      <c r="C6" s="228" t="s">
        <v>5</v>
      </c>
      <c r="D6" s="44" t="s">
        <v>6</v>
      </c>
      <c r="E6" s="44" t="s">
        <v>7</v>
      </c>
      <c r="F6" s="228" t="s">
        <v>5</v>
      </c>
      <c r="G6" s="44" t="s">
        <v>6</v>
      </c>
      <c r="H6" s="44" t="s">
        <v>7</v>
      </c>
      <c r="I6" s="46" t="s">
        <v>5</v>
      </c>
      <c r="J6" s="44" t="s">
        <v>6</v>
      </c>
      <c r="K6" s="44" t="s">
        <v>7</v>
      </c>
    </row>
    <row r="7" spans="1:11" ht="15" customHeight="1" thickBot="1">
      <c r="A7" s="260" t="s">
        <v>8</v>
      </c>
      <c r="B7" s="50" t="s">
        <v>9</v>
      </c>
      <c r="C7" s="219">
        <v>7007</v>
      </c>
      <c r="D7" s="198">
        <f aca="true" t="shared" si="0" ref="D7:D36">C7*1000/$D$4</f>
        <v>1037.3824857502407</v>
      </c>
      <c r="E7" s="198">
        <f aca="true" t="shared" si="1" ref="E7:E36">C7*100/C$36</f>
        <v>20.126960418222556</v>
      </c>
      <c r="F7" s="219">
        <v>2823</v>
      </c>
      <c r="G7" s="198">
        <f aca="true" t="shared" si="2" ref="G7:G36">F7*1000/$G$4</f>
        <v>73.36278586278586</v>
      </c>
      <c r="H7" s="198">
        <f aca="true" t="shared" si="3" ref="H7:H36">F7*100/F$36</f>
        <v>2.541503114984335</v>
      </c>
      <c r="I7" s="51">
        <f aca="true" t="shared" si="4" ref="I7:I35">C7+F7</f>
        <v>9830</v>
      </c>
      <c r="J7" s="198">
        <f aca="true" t="shared" si="5" ref="J7:J36">I7*1000/$J$4</f>
        <v>217.31200742795875</v>
      </c>
      <c r="K7" s="198">
        <f aca="true" t="shared" si="6" ref="K7:K36">I7*100/I$36</f>
        <v>6.737953252450477</v>
      </c>
    </row>
    <row r="8" spans="1:11" ht="12.75">
      <c r="A8" s="261"/>
      <c r="B8" s="85" t="s">
        <v>10</v>
      </c>
      <c r="C8" s="218">
        <v>111</v>
      </c>
      <c r="D8" s="168">
        <f t="shared" si="0"/>
        <v>16.433488785254276</v>
      </c>
      <c r="E8" s="168">
        <f t="shared" si="1"/>
        <v>0.31883724938243235</v>
      </c>
      <c r="F8" s="218">
        <v>46</v>
      </c>
      <c r="G8" s="168">
        <f t="shared" si="2"/>
        <v>1.1954261954261953</v>
      </c>
      <c r="H8" s="168">
        <f t="shared" si="3"/>
        <v>0.041413086535345166</v>
      </c>
      <c r="I8" s="155">
        <f t="shared" si="4"/>
        <v>157</v>
      </c>
      <c r="J8" s="168">
        <f t="shared" si="5"/>
        <v>3.4708021532237563</v>
      </c>
      <c r="K8" s="168">
        <f t="shared" si="6"/>
        <v>0.10761532661594352</v>
      </c>
    </row>
    <row r="9" spans="1:11" ht="13.5" thickBot="1">
      <c r="A9" s="260" t="s">
        <v>11</v>
      </c>
      <c r="B9" s="50" t="s">
        <v>12</v>
      </c>
      <c r="C9" s="219">
        <v>41</v>
      </c>
      <c r="D9" s="198">
        <f t="shared" si="0"/>
        <v>6.070027389147976</v>
      </c>
      <c r="E9" s="198">
        <f t="shared" si="1"/>
        <v>0.11776871373585339</v>
      </c>
      <c r="F9" s="219">
        <v>1870</v>
      </c>
      <c r="G9" s="198">
        <f t="shared" si="2"/>
        <v>48.5966735966736</v>
      </c>
      <c r="H9" s="198">
        <f t="shared" si="3"/>
        <v>1.683531996110771</v>
      </c>
      <c r="I9" s="51">
        <f t="shared" si="4"/>
        <v>1911</v>
      </c>
      <c r="J9" s="198">
        <f t="shared" si="5"/>
        <v>42.246515380959224</v>
      </c>
      <c r="K9" s="198">
        <f t="shared" si="6"/>
        <v>1.3098910137775035</v>
      </c>
    </row>
    <row r="10" spans="1:11" ht="12.75">
      <c r="A10" s="261"/>
      <c r="B10" s="85" t="s">
        <v>13</v>
      </c>
      <c r="C10" s="218">
        <v>2</v>
      </c>
      <c r="D10" s="168">
        <f t="shared" si="0"/>
        <v>0.2960988970316086</v>
      </c>
      <c r="E10" s="168">
        <f t="shared" si="1"/>
        <v>0.00574481530418797</v>
      </c>
      <c r="F10" s="218">
        <v>690</v>
      </c>
      <c r="G10" s="168">
        <f t="shared" si="2"/>
        <v>17.93139293139293</v>
      </c>
      <c r="H10" s="168">
        <f t="shared" si="3"/>
        <v>0.6211962980301775</v>
      </c>
      <c r="I10" s="155">
        <f t="shared" si="4"/>
        <v>692</v>
      </c>
      <c r="J10" s="168">
        <f t="shared" si="5"/>
        <v>15.2980578982856</v>
      </c>
      <c r="K10" s="168">
        <f t="shared" si="6"/>
        <v>0.4743299746384262</v>
      </c>
    </row>
    <row r="11" spans="1:11" ht="17.25" customHeight="1">
      <c r="A11" s="54" t="s">
        <v>14</v>
      </c>
      <c r="B11" s="12" t="s">
        <v>15</v>
      </c>
      <c r="C11" s="222">
        <v>128</v>
      </c>
      <c r="D11" s="199">
        <f t="shared" si="0"/>
        <v>18.95032941002295</v>
      </c>
      <c r="E11" s="199">
        <f t="shared" si="1"/>
        <v>0.3676681794680301</v>
      </c>
      <c r="F11" s="222">
        <v>226</v>
      </c>
      <c r="G11" s="199">
        <f t="shared" si="2"/>
        <v>5.873180873180873</v>
      </c>
      <c r="H11" s="199">
        <f t="shared" si="3"/>
        <v>0.20346429471713062</v>
      </c>
      <c r="I11" s="38">
        <f t="shared" si="4"/>
        <v>354</v>
      </c>
      <c r="J11" s="199">
        <f t="shared" si="5"/>
        <v>7.825885109816622</v>
      </c>
      <c r="K11" s="199">
        <f t="shared" si="6"/>
        <v>0.24264857084104463</v>
      </c>
    </row>
    <row r="12" spans="1:11" ht="24" customHeight="1" thickBot="1">
      <c r="A12" s="260" t="s">
        <v>16</v>
      </c>
      <c r="B12" s="50" t="s">
        <v>63</v>
      </c>
      <c r="C12" s="219">
        <v>144</v>
      </c>
      <c r="D12" s="198">
        <f t="shared" si="0"/>
        <v>21.319120586275815</v>
      </c>
      <c r="E12" s="198">
        <f t="shared" si="1"/>
        <v>0.4136267019015339</v>
      </c>
      <c r="F12" s="219">
        <v>9265</v>
      </c>
      <c r="G12" s="198">
        <f t="shared" si="2"/>
        <v>240.7744282744283</v>
      </c>
      <c r="H12" s="198">
        <f t="shared" si="3"/>
        <v>8.341135798912456</v>
      </c>
      <c r="I12" s="51">
        <f t="shared" si="4"/>
        <v>9409</v>
      </c>
      <c r="J12" s="198">
        <f t="shared" si="5"/>
        <v>208.00495197249887</v>
      </c>
      <c r="K12" s="198">
        <f t="shared" si="6"/>
        <v>6.449379669614093</v>
      </c>
    </row>
    <row r="13" spans="1:11" ht="15" customHeight="1">
      <c r="A13" s="261"/>
      <c r="B13" s="147" t="s">
        <v>18</v>
      </c>
      <c r="C13" s="218">
        <v>23</v>
      </c>
      <c r="D13" s="168">
        <f t="shared" si="0"/>
        <v>3.4051373158634983</v>
      </c>
      <c r="E13" s="168">
        <f t="shared" si="1"/>
        <v>0.06606537599816166</v>
      </c>
      <c r="F13" s="218">
        <v>5074</v>
      </c>
      <c r="G13" s="168">
        <f t="shared" si="2"/>
        <v>131.86070686070687</v>
      </c>
      <c r="H13" s="168">
        <f t="shared" si="3"/>
        <v>4.568043501746552</v>
      </c>
      <c r="I13" s="155">
        <f t="shared" si="4"/>
        <v>5097</v>
      </c>
      <c r="J13" s="168">
        <f t="shared" si="5"/>
        <v>112.67948136930882</v>
      </c>
      <c r="K13" s="168">
        <f t="shared" si="6"/>
        <v>3.493728151346905</v>
      </c>
    </row>
    <row r="14" spans="1:11" ht="16.5" customHeight="1">
      <c r="A14" s="55" t="s">
        <v>19</v>
      </c>
      <c r="B14" s="16" t="s">
        <v>20</v>
      </c>
      <c r="C14" s="222">
        <v>196</v>
      </c>
      <c r="D14" s="199">
        <f t="shared" si="0"/>
        <v>29.01769190909764</v>
      </c>
      <c r="E14" s="199">
        <f t="shared" si="1"/>
        <v>0.5629918998104211</v>
      </c>
      <c r="F14" s="222">
        <v>2735</v>
      </c>
      <c r="G14" s="199">
        <f t="shared" si="2"/>
        <v>71.07588357588358</v>
      </c>
      <c r="H14" s="199">
        <f t="shared" si="3"/>
        <v>2.46227807987324</v>
      </c>
      <c r="I14" s="38">
        <f t="shared" si="4"/>
        <v>2931</v>
      </c>
      <c r="J14" s="199">
        <f t="shared" si="5"/>
        <v>64.79567586687152</v>
      </c>
      <c r="K14" s="199">
        <f t="shared" si="6"/>
        <v>2.009047912811022</v>
      </c>
    </row>
    <row r="15" spans="1:11" ht="15" customHeight="1">
      <c r="A15" s="55" t="s">
        <v>21</v>
      </c>
      <c r="B15" s="16" t="s">
        <v>22</v>
      </c>
      <c r="C15" s="222">
        <v>173</v>
      </c>
      <c r="D15" s="199">
        <f t="shared" si="0"/>
        <v>25.61255459323414</v>
      </c>
      <c r="E15" s="199">
        <f t="shared" si="1"/>
        <v>0.49692652381225944</v>
      </c>
      <c r="F15" s="222">
        <v>4695</v>
      </c>
      <c r="G15" s="199">
        <f t="shared" si="2"/>
        <v>122.01143451143452</v>
      </c>
      <c r="H15" s="199">
        <f t="shared" si="3"/>
        <v>4.226835680074903</v>
      </c>
      <c r="I15" s="38">
        <f t="shared" si="4"/>
        <v>4868</v>
      </c>
      <c r="J15" s="199">
        <f t="shared" si="5"/>
        <v>107.61697377002066</v>
      </c>
      <c r="K15" s="199">
        <f t="shared" si="6"/>
        <v>3.336760573034478</v>
      </c>
    </row>
    <row r="16" spans="1:11" ht="14.25" customHeight="1">
      <c r="A16" s="54" t="s">
        <v>23</v>
      </c>
      <c r="B16" s="60" t="s">
        <v>24</v>
      </c>
      <c r="C16" s="222">
        <v>1897</v>
      </c>
      <c r="D16" s="199">
        <f t="shared" si="0"/>
        <v>280.8498038344807</v>
      </c>
      <c r="E16" s="199">
        <f t="shared" si="1"/>
        <v>5.44895731602229</v>
      </c>
      <c r="F16" s="222">
        <v>10895</v>
      </c>
      <c r="G16" s="199">
        <f t="shared" si="2"/>
        <v>283.1340956340956</v>
      </c>
      <c r="H16" s="199">
        <f t="shared" si="3"/>
        <v>9.808599517447513</v>
      </c>
      <c r="I16" s="38">
        <f t="shared" si="4"/>
        <v>12792</v>
      </c>
      <c r="J16" s="199">
        <f t="shared" si="5"/>
        <v>282.79300091744136</v>
      </c>
      <c r="K16" s="199">
        <f t="shared" si="6"/>
        <v>8.768250051408595</v>
      </c>
    </row>
    <row r="17" spans="1:11" ht="15" customHeight="1">
      <c r="A17" s="55" t="s">
        <v>25</v>
      </c>
      <c r="B17" s="16" t="s">
        <v>26</v>
      </c>
      <c r="C17" s="222">
        <v>531</v>
      </c>
      <c r="D17" s="199">
        <f t="shared" si="0"/>
        <v>78.61425716189207</v>
      </c>
      <c r="E17" s="199">
        <f t="shared" si="1"/>
        <v>1.525248463261906</v>
      </c>
      <c r="F17" s="222">
        <v>3269</v>
      </c>
      <c r="G17" s="199">
        <f t="shared" si="2"/>
        <v>84.95322245322245</v>
      </c>
      <c r="H17" s="199">
        <f t="shared" si="3"/>
        <v>2.9430299974792034</v>
      </c>
      <c r="I17" s="38">
        <f t="shared" si="4"/>
        <v>3800</v>
      </c>
      <c r="J17" s="199">
        <f t="shared" si="5"/>
        <v>84.00667632006544</v>
      </c>
      <c r="K17" s="199">
        <f t="shared" si="6"/>
        <v>2.6047021728699704</v>
      </c>
    </row>
    <row r="18" spans="1:11" ht="15.75" customHeight="1" thickBot="1">
      <c r="A18" s="257" t="s">
        <v>27</v>
      </c>
      <c r="B18" s="88" t="s">
        <v>28</v>
      </c>
      <c r="C18" s="219">
        <v>48</v>
      </c>
      <c r="D18" s="198">
        <f t="shared" si="0"/>
        <v>7.106373528758605</v>
      </c>
      <c r="E18" s="198">
        <f t="shared" si="1"/>
        <v>0.1378755673005113</v>
      </c>
      <c r="F18" s="219">
        <v>35967</v>
      </c>
      <c r="G18" s="198">
        <f t="shared" si="2"/>
        <v>934.6933471933472</v>
      </c>
      <c r="H18" s="198">
        <f t="shared" si="3"/>
        <v>32.38053224819043</v>
      </c>
      <c r="I18" s="51">
        <f t="shared" si="4"/>
        <v>36015</v>
      </c>
      <c r="J18" s="198">
        <f t="shared" si="5"/>
        <v>796.1843283334623</v>
      </c>
      <c r="K18" s="198">
        <f t="shared" si="6"/>
        <v>24.68640756734526</v>
      </c>
    </row>
    <row r="19" spans="1:11" ht="12.75">
      <c r="A19" s="258"/>
      <c r="B19" s="85" t="s">
        <v>29</v>
      </c>
      <c r="C19" s="218">
        <v>5</v>
      </c>
      <c r="D19" s="168">
        <f t="shared" si="0"/>
        <v>0.7402472425790214</v>
      </c>
      <c r="E19" s="168">
        <f t="shared" si="1"/>
        <v>0.014362038260469926</v>
      </c>
      <c r="F19" s="218">
        <v>26254</v>
      </c>
      <c r="G19" s="168">
        <f t="shared" si="2"/>
        <v>682.2765072765072</v>
      </c>
      <c r="H19" s="168">
        <f t="shared" si="3"/>
        <v>23.636068997803307</v>
      </c>
      <c r="I19" s="155">
        <f t="shared" si="4"/>
        <v>26259</v>
      </c>
      <c r="J19" s="168">
        <f t="shared" si="5"/>
        <v>580.5082403917364</v>
      </c>
      <c r="K19" s="168">
        <f t="shared" si="6"/>
        <v>17.999177462471724</v>
      </c>
    </row>
    <row r="20" spans="1:11" ht="12.75">
      <c r="A20" s="258"/>
      <c r="B20" s="148" t="s">
        <v>58</v>
      </c>
      <c r="C20" s="222"/>
      <c r="D20" s="167">
        <f t="shared" si="0"/>
        <v>0</v>
      </c>
      <c r="E20" s="167">
        <f t="shared" si="1"/>
        <v>0</v>
      </c>
      <c r="F20" s="222">
        <v>2065</v>
      </c>
      <c r="G20" s="167">
        <f t="shared" si="2"/>
        <v>53.66424116424116</v>
      </c>
      <c r="H20" s="167">
        <f t="shared" si="3"/>
        <v>1.8590874716410386</v>
      </c>
      <c r="I20" s="152">
        <f t="shared" si="4"/>
        <v>2065</v>
      </c>
      <c r="J20" s="167">
        <f t="shared" si="5"/>
        <v>45.6509964739303</v>
      </c>
      <c r="K20" s="167">
        <f t="shared" si="6"/>
        <v>1.4154499965727603</v>
      </c>
    </row>
    <row r="21" spans="1:11" ht="12.75">
      <c r="A21" s="259"/>
      <c r="B21" s="149" t="s">
        <v>30</v>
      </c>
      <c r="C21" s="222">
        <v>1</v>
      </c>
      <c r="D21" s="167">
        <f t="shared" si="0"/>
        <v>0.1480494485158043</v>
      </c>
      <c r="E21" s="167">
        <f t="shared" si="1"/>
        <v>0.002872407652093985</v>
      </c>
      <c r="F21" s="222">
        <v>2501</v>
      </c>
      <c r="G21" s="167">
        <f t="shared" si="2"/>
        <v>64.9948024948025</v>
      </c>
      <c r="H21" s="167">
        <f t="shared" si="3"/>
        <v>2.251611509236919</v>
      </c>
      <c r="I21" s="152">
        <f t="shared" si="4"/>
        <v>2502</v>
      </c>
      <c r="J21" s="167">
        <f t="shared" si="5"/>
        <v>55.31176425073782</v>
      </c>
      <c r="K21" s="167">
        <f t="shared" si="6"/>
        <v>1.714990746452807</v>
      </c>
    </row>
    <row r="22" spans="1:11" ht="20.25" customHeight="1" thickBot="1">
      <c r="A22" s="257" t="s">
        <v>31</v>
      </c>
      <c r="B22" s="88" t="s">
        <v>32</v>
      </c>
      <c r="C22" s="219">
        <v>17944</v>
      </c>
      <c r="D22" s="198">
        <f t="shared" si="0"/>
        <v>2656.599304167592</v>
      </c>
      <c r="E22" s="198">
        <f t="shared" si="1"/>
        <v>51.54248290917447</v>
      </c>
      <c r="F22" s="219">
        <v>8887</v>
      </c>
      <c r="G22" s="198">
        <f t="shared" si="2"/>
        <v>230.95114345114345</v>
      </c>
      <c r="H22" s="198">
        <f t="shared" si="3"/>
        <v>8.000828261730707</v>
      </c>
      <c r="I22" s="51">
        <f t="shared" si="4"/>
        <v>26831</v>
      </c>
      <c r="J22" s="198">
        <f t="shared" si="5"/>
        <v>593.1534558799146</v>
      </c>
      <c r="K22" s="198">
        <f t="shared" si="6"/>
        <v>18.391253684282677</v>
      </c>
    </row>
    <row r="23" spans="1:11" ht="12.75">
      <c r="A23" s="258"/>
      <c r="B23" s="85" t="s">
        <v>33</v>
      </c>
      <c r="C23" s="218">
        <v>12375</v>
      </c>
      <c r="D23" s="168">
        <f t="shared" si="0"/>
        <v>1832.111925383078</v>
      </c>
      <c r="E23" s="168">
        <f t="shared" si="1"/>
        <v>35.54604469466307</v>
      </c>
      <c r="F23" s="218">
        <v>2268</v>
      </c>
      <c r="G23" s="168">
        <f t="shared" si="2"/>
        <v>58.93970893970894</v>
      </c>
      <c r="H23" s="168">
        <f t="shared" si="3"/>
        <v>2.0418452230904967</v>
      </c>
      <c r="I23" s="155">
        <f t="shared" si="4"/>
        <v>14643</v>
      </c>
      <c r="J23" s="168">
        <f t="shared" si="5"/>
        <v>323.7130950933469</v>
      </c>
      <c r="K23" s="168">
        <f t="shared" si="6"/>
        <v>10.037014188772362</v>
      </c>
    </row>
    <row r="24" spans="1:11" ht="12.75">
      <c r="A24" s="258"/>
      <c r="B24" s="150" t="s">
        <v>55</v>
      </c>
      <c r="C24" s="222">
        <v>478</v>
      </c>
      <c r="D24" s="167">
        <f t="shared" si="0"/>
        <v>70.76763639055444</v>
      </c>
      <c r="E24" s="167">
        <f t="shared" si="1"/>
        <v>1.373010857700925</v>
      </c>
      <c r="F24" s="222">
        <v>768</v>
      </c>
      <c r="G24" s="167">
        <f t="shared" si="2"/>
        <v>19.95841995841996</v>
      </c>
      <c r="H24" s="167">
        <f t="shared" si="3"/>
        <v>0.6914184882422846</v>
      </c>
      <c r="I24" s="152">
        <f t="shared" si="4"/>
        <v>1246</v>
      </c>
      <c r="J24" s="167">
        <f t="shared" si="5"/>
        <v>27.545347024947773</v>
      </c>
      <c r="K24" s="167">
        <f t="shared" si="6"/>
        <v>0.8540681335252588</v>
      </c>
    </row>
    <row r="25" spans="1:11" ht="12.75">
      <c r="A25" s="259"/>
      <c r="B25" s="150" t="s">
        <v>56</v>
      </c>
      <c r="C25" s="222">
        <v>3798</v>
      </c>
      <c r="D25" s="167">
        <f t="shared" si="0"/>
        <v>562.2918054630246</v>
      </c>
      <c r="E25" s="167">
        <f t="shared" si="1"/>
        <v>10.909404262652956</v>
      </c>
      <c r="F25" s="222">
        <v>1573</v>
      </c>
      <c r="G25" s="167">
        <f t="shared" si="2"/>
        <v>40.87837837837838</v>
      </c>
      <c r="H25" s="167">
        <f t="shared" si="3"/>
        <v>1.416147502610825</v>
      </c>
      <c r="I25" s="152">
        <f t="shared" si="4"/>
        <v>5371</v>
      </c>
      <c r="J25" s="167">
        <f t="shared" si="5"/>
        <v>118.73680487238722</v>
      </c>
      <c r="K25" s="167">
        <f t="shared" si="6"/>
        <v>3.6815408869696347</v>
      </c>
    </row>
    <row r="26" spans="1:11" ht="15" customHeight="1">
      <c r="A26" s="54" t="s">
        <v>34</v>
      </c>
      <c r="B26" s="12" t="s">
        <v>35</v>
      </c>
      <c r="C26" s="222">
        <v>493</v>
      </c>
      <c r="D26" s="199">
        <f t="shared" si="0"/>
        <v>72.98837811829151</v>
      </c>
      <c r="E26" s="199">
        <f t="shared" si="1"/>
        <v>1.4160969724823347</v>
      </c>
      <c r="F26" s="222">
        <v>2694</v>
      </c>
      <c r="G26" s="199">
        <f t="shared" si="2"/>
        <v>70.01039501039502</v>
      </c>
      <c r="H26" s="199">
        <f t="shared" si="3"/>
        <v>2.425366415787389</v>
      </c>
      <c r="I26" s="38">
        <f t="shared" si="4"/>
        <v>3187</v>
      </c>
      <c r="J26" s="199">
        <f t="shared" si="5"/>
        <v>70.45507300843383</v>
      </c>
      <c r="K26" s="199">
        <f t="shared" si="6"/>
        <v>2.1845225855096304</v>
      </c>
    </row>
    <row r="27" spans="1:11" ht="12.75">
      <c r="A27" s="54" t="s">
        <v>36</v>
      </c>
      <c r="B27" s="12" t="s">
        <v>37</v>
      </c>
      <c r="C27" s="222">
        <v>1624</v>
      </c>
      <c r="D27" s="199">
        <f t="shared" si="0"/>
        <v>240.43230438966614</v>
      </c>
      <c r="E27" s="199">
        <f t="shared" si="1"/>
        <v>4.664790027000632</v>
      </c>
      <c r="F27" s="222">
        <v>1973</v>
      </c>
      <c r="G27" s="199">
        <f t="shared" si="2"/>
        <v>51.273388773388774</v>
      </c>
      <c r="H27" s="199">
        <f t="shared" si="3"/>
        <v>1.7762612985703483</v>
      </c>
      <c r="I27" s="38">
        <f t="shared" si="4"/>
        <v>3597</v>
      </c>
      <c r="J27" s="199">
        <f t="shared" si="5"/>
        <v>79.5189512429672</v>
      </c>
      <c r="K27" s="199">
        <f t="shared" si="6"/>
        <v>2.4655562410034957</v>
      </c>
    </row>
    <row r="28" spans="1:11" ht="15.75" customHeight="1">
      <c r="A28" s="54" t="s">
        <v>38</v>
      </c>
      <c r="B28" s="12" t="s">
        <v>68</v>
      </c>
      <c r="C28" s="222">
        <v>290</v>
      </c>
      <c r="D28" s="199">
        <f t="shared" si="0"/>
        <v>42.93434006958324</v>
      </c>
      <c r="E28" s="199">
        <f t="shared" si="1"/>
        <v>0.8329982191072557</v>
      </c>
      <c r="F28" s="222">
        <v>9565</v>
      </c>
      <c r="G28" s="199">
        <f t="shared" si="2"/>
        <v>248.57068607068607</v>
      </c>
      <c r="H28" s="199">
        <f t="shared" si="3"/>
        <v>8.611221145882098</v>
      </c>
      <c r="I28" s="38">
        <f t="shared" si="4"/>
        <v>9855</v>
      </c>
      <c r="J28" s="199">
        <f t="shared" si="5"/>
        <v>217.86468293006445</v>
      </c>
      <c r="K28" s="199">
        <f t="shared" si="6"/>
        <v>6.7550894509562</v>
      </c>
    </row>
    <row r="29" spans="1:11" ht="15" customHeight="1" thickBot="1">
      <c r="A29" s="260" t="s">
        <v>40</v>
      </c>
      <c r="B29" s="88" t="s">
        <v>41</v>
      </c>
      <c r="C29" s="219">
        <v>1158</v>
      </c>
      <c r="D29" s="198">
        <f t="shared" si="0"/>
        <v>171.44126138130136</v>
      </c>
      <c r="E29" s="198">
        <f t="shared" si="1"/>
        <v>3.3262480611248346</v>
      </c>
      <c r="F29" s="219">
        <v>9596</v>
      </c>
      <c r="G29" s="198">
        <f t="shared" si="2"/>
        <v>249.3762993762994</v>
      </c>
      <c r="H29" s="198">
        <f t="shared" si="3"/>
        <v>8.639129965068962</v>
      </c>
      <c r="I29" s="51">
        <f t="shared" si="4"/>
        <v>10754</v>
      </c>
      <c r="J29" s="198">
        <f t="shared" si="5"/>
        <v>237.73889398578518</v>
      </c>
      <c r="K29" s="198">
        <f t="shared" si="6"/>
        <v>7.371307149222017</v>
      </c>
    </row>
    <row r="30" spans="1:11" ht="12.75">
      <c r="A30" s="261"/>
      <c r="B30" s="147" t="s">
        <v>42</v>
      </c>
      <c r="C30" s="218">
        <v>598</v>
      </c>
      <c r="D30" s="168">
        <f t="shared" si="0"/>
        <v>88.53357021245095</v>
      </c>
      <c r="E30" s="168">
        <f t="shared" si="1"/>
        <v>1.7176997759522032</v>
      </c>
      <c r="F30" s="218">
        <v>3396</v>
      </c>
      <c r="G30" s="168">
        <f t="shared" si="2"/>
        <v>88.25363825363826</v>
      </c>
      <c r="H30" s="168">
        <f t="shared" si="3"/>
        <v>3.057366127696352</v>
      </c>
      <c r="I30" s="155">
        <f t="shared" si="4"/>
        <v>3994</v>
      </c>
      <c r="J30" s="168">
        <f t="shared" si="5"/>
        <v>88.29543821640561</v>
      </c>
      <c r="K30" s="168">
        <f t="shared" si="6"/>
        <v>2.7376790732743848</v>
      </c>
    </row>
    <row r="31" spans="1:11" ht="17.25" customHeight="1">
      <c r="A31" s="54" t="s">
        <v>43</v>
      </c>
      <c r="B31" s="12" t="s">
        <v>44</v>
      </c>
      <c r="C31" s="222">
        <v>34</v>
      </c>
      <c r="D31" s="199">
        <f t="shared" si="0"/>
        <v>5.033681249537345</v>
      </c>
      <c r="E31" s="199">
        <f t="shared" si="1"/>
        <v>0.09766186017119549</v>
      </c>
      <c r="F31" s="222">
        <v>178</v>
      </c>
      <c r="G31" s="199">
        <f t="shared" si="2"/>
        <v>4.625779625779626</v>
      </c>
      <c r="H31" s="199">
        <f t="shared" si="3"/>
        <v>0.16025063920198782</v>
      </c>
      <c r="I31" s="38">
        <f t="shared" si="4"/>
        <v>212</v>
      </c>
      <c r="J31" s="199">
        <f t="shared" si="5"/>
        <v>4.686688257856282</v>
      </c>
      <c r="K31" s="199">
        <f t="shared" si="6"/>
        <v>0.1453149633285352</v>
      </c>
    </row>
    <row r="32" spans="1:11" ht="12.75" customHeight="1">
      <c r="A32" s="54" t="s">
        <v>45</v>
      </c>
      <c r="B32" s="12" t="s">
        <v>69</v>
      </c>
      <c r="C32" s="222">
        <v>30</v>
      </c>
      <c r="D32" s="199">
        <f t="shared" si="0"/>
        <v>4.4414834554741285</v>
      </c>
      <c r="E32" s="199">
        <f t="shared" si="1"/>
        <v>0.08617222956281956</v>
      </c>
      <c r="F32" s="222"/>
      <c r="G32" s="199">
        <f t="shared" si="2"/>
        <v>0</v>
      </c>
      <c r="H32" s="199">
        <f t="shared" si="3"/>
        <v>0</v>
      </c>
      <c r="I32" s="38">
        <f t="shared" si="4"/>
        <v>30</v>
      </c>
      <c r="J32" s="199">
        <f t="shared" si="5"/>
        <v>0.6632106025268324</v>
      </c>
      <c r="K32" s="199">
        <f t="shared" si="6"/>
        <v>0.02056343820686819</v>
      </c>
    </row>
    <row r="33" spans="1:11" ht="13.5" customHeight="1">
      <c r="A33" s="54" t="s">
        <v>47</v>
      </c>
      <c r="B33" s="12" t="s">
        <v>48</v>
      </c>
      <c r="C33" s="222">
        <v>238</v>
      </c>
      <c r="D33" s="199">
        <f t="shared" si="0"/>
        <v>35.235768746761416</v>
      </c>
      <c r="E33" s="199">
        <f t="shared" si="1"/>
        <v>0.6836330211983684</v>
      </c>
      <c r="F33" s="222">
        <v>42</v>
      </c>
      <c r="G33" s="199">
        <f t="shared" si="2"/>
        <v>1.0914760914760915</v>
      </c>
      <c r="H33" s="199">
        <f t="shared" si="3"/>
        <v>0.03781194857574994</v>
      </c>
      <c r="I33" s="38">
        <f t="shared" si="4"/>
        <v>280</v>
      </c>
      <c r="J33" s="199">
        <f t="shared" si="5"/>
        <v>6.1899656235837694</v>
      </c>
      <c r="K33" s="199">
        <f t="shared" si="6"/>
        <v>0.19192542326410308</v>
      </c>
    </row>
    <row r="34" spans="1:11" ht="14.25" customHeight="1">
      <c r="A34" s="54" t="s">
        <v>49</v>
      </c>
      <c r="B34" s="12" t="s">
        <v>50</v>
      </c>
      <c r="C34" s="222">
        <v>1731</v>
      </c>
      <c r="D34" s="199">
        <f t="shared" si="0"/>
        <v>256.2735953808572</v>
      </c>
      <c r="E34" s="199">
        <f t="shared" si="1"/>
        <v>4.972137645774688</v>
      </c>
      <c r="F34" s="222">
        <v>1779</v>
      </c>
      <c r="G34" s="199">
        <f t="shared" si="2"/>
        <v>46.231808731808734</v>
      </c>
      <c r="H34" s="199">
        <f t="shared" si="3"/>
        <v>1.6016061075299795</v>
      </c>
      <c r="I34" s="38">
        <f t="shared" si="4"/>
        <v>3510</v>
      </c>
      <c r="J34" s="199">
        <f t="shared" si="5"/>
        <v>77.59564049563939</v>
      </c>
      <c r="K34" s="199">
        <f t="shared" si="6"/>
        <v>2.405922270203578</v>
      </c>
    </row>
    <row r="35" spans="1:11" ht="13.5" thickBot="1">
      <c r="A35" s="56" t="s">
        <v>51</v>
      </c>
      <c r="B35" s="50" t="s">
        <v>52</v>
      </c>
      <c r="C35" s="219">
        <v>1107</v>
      </c>
      <c r="D35" s="198">
        <f t="shared" si="0"/>
        <v>163.89073950699535</v>
      </c>
      <c r="E35" s="198">
        <f t="shared" si="1"/>
        <v>3.1797552708680414</v>
      </c>
      <c r="F35" s="219">
        <v>4617</v>
      </c>
      <c r="G35" s="198">
        <f t="shared" si="2"/>
        <v>119.98440748440748</v>
      </c>
      <c r="H35" s="198">
        <f t="shared" si="3"/>
        <v>4.156613489862797</v>
      </c>
      <c r="I35" s="51">
        <f t="shared" si="4"/>
        <v>5724</v>
      </c>
      <c r="J35" s="198">
        <f t="shared" si="5"/>
        <v>126.54058296211961</v>
      </c>
      <c r="K35" s="198">
        <f t="shared" si="6"/>
        <v>3.9235040098704506</v>
      </c>
    </row>
    <row r="36" spans="1:11" ht="17.25" customHeight="1">
      <c r="A36" s="262" t="s">
        <v>53</v>
      </c>
      <c r="B36" s="263"/>
      <c r="C36" s="229">
        <f>C7+C9+C11+C12+SUM(C14:C18)+C22+SUM(C26:C29)+SUM(C31:C35)</f>
        <v>34814</v>
      </c>
      <c r="D36" s="58">
        <f t="shared" si="0"/>
        <v>5154.193500629211</v>
      </c>
      <c r="E36" s="58">
        <f t="shared" si="1"/>
        <v>100</v>
      </c>
      <c r="F36" s="229">
        <f>F7+F9+F11+F12+SUM(F14:F18)+F22+SUM(F26:F29)+SUM(F31:F35)</f>
        <v>111076</v>
      </c>
      <c r="G36" s="58">
        <f t="shared" si="2"/>
        <v>2886.5904365904366</v>
      </c>
      <c r="H36" s="58">
        <f t="shared" si="3"/>
        <v>100</v>
      </c>
      <c r="I36" s="162">
        <f>I7+I9+I11+I12+SUM(I14:I18)+I22+SUM(I26:I29)+SUM(I31:I35)</f>
        <v>145890</v>
      </c>
      <c r="J36" s="58">
        <f t="shared" si="5"/>
        <v>3225.193160087986</v>
      </c>
      <c r="K36" s="58">
        <f t="shared" si="6"/>
        <v>100</v>
      </c>
    </row>
    <row r="37" ht="12.75">
      <c r="B37" s="243"/>
    </row>
  </sheetData>
  <mergeCells count="12">
    <mergeCell ref="C5:E5"/>
    <mergeCell ref="F5:H5"/>
    <mergeCell ref="I5:K5"/>
    <mergeCell ref="A2:K2"/>
    <mergeCell ref="A5:A6"/>
    <mergeCell ref="A22:A25"/>
    <mergeCell ref="A29:A30"/>
    <mergeCell ref="A36:B36"/>
    <mergeCell ref="A7:A8"/>
    <mergeCell ref="A9:A10"/>
    <mergeCell ref="A12:A13"/>
    <mergeCell ref="A18:A21"/>
  </mergeCells>
  <printOptions horizontalCentered="1" verticalCentered="1"/>
  <pageMargins left="0.75" right="0.75" top="0.17" bottom="0.4330708661417323" header="0" footer="0.1968503937007874"/>
  <pageSetup horizontalDpi="600" verticalDpi="600" orientation="landscape" paperSize="9" r:id="rId1"/>
  <headerFooter alignWithMargins="0">
    <oddFooter>&amp;L&amp;Z&amp;F *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K36"/>
  <sheetViews>
    <sheetView workbookViewId="0" topLeftCell="B1">
      <selection activeCell="D4" sqref="D4"/>
    </sheetView>
  </sheetViews>
  <sheetFormatPr defaultColWidth="9.140625" defaultRowHeight="12.75"/>
  <cols>
    <col min="1" max="1" width="6.00390625" style="0" customWidth="1"/>
    <col min="2" max="2" width="53.7109375" style="0" customWidth="1"/>
    <col min="4" max="4" width="10.421875" style="0" customWidth="1"/>
    <col min="7" max="7" width="10.421875" style="0" customWidth="1"/>
    <col min="10" max="10" width="10.00390625" style="0" customWidth="1"/>
  </cols>
  <sheetData>
    <row r="2" spans="1:11" ht="12.75">
      <c r="A2" s="33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3"/>
      <c r="I3" s="3"/>
      <c r="J3" s="3"/>
      <c r="K3" s="3"/>
    </row>
    <row r="4" spans="1:10" ht="12.75">
      <c r="A4" s="4"/>
      <c r="C4" s="5"/>
      <c r="D4" s="6">
        <f>'Г.Оряховица'!D4+Лясковец!D4+Стражица!D4</f>
        <v>11209</v>
      </c>
      <c r="E4" s="5"/>
      <c r="F4" s="5"/>
      <c r="G4" s="6">
        <f>'Г.Оряховица'!G4+Лясковец!G4+Стражица!G4</f>
        <v>59496</v>
      </c>
      <c r="H4" s="5"/>
      <c r="I4" s="5"/>
      <c r="J4" s="6">
        <f>'Г.Оряховица'!J4+Лясковец!J4+Стражица!J4</f>
        <v>70705</v>
      </c>
    </row>
    <row r="5" spans="1:11" ht="12.75">
      <c r="A5" s="22" t="s">
        <v>0</v>
      </c>
      <c r="B5" s="7"/>
      <c r="C5" s="8" t="s">
        <v>1</v>
      </c>
      <c r="D5" s="9"/>
      <c r="E5" s="10"/>
      <c r="F5" s="8" t="s">
        <v>2</v>
      </c>
      <c r="G5" s="9"/>
      <c r="H5" s="10"/>
      <c r="I5" s="8" t="s">
        <v>3</v>
      </c>
      <c r="J5" s="9"/>
      <c r="K5" s="10"/>
    </row>
    <row r="6" spans="1:11" ht="39.75" customHeight="1">
      <c r="A6" s="17" t="s">
        <v>4</v>
      </c>
      <c r="B6" s="17" t="s">
        <v>57</v>
      </c>
      <c r="C6" s="18" t="s">
        <v>5</v>
      </c>
      <c r="D6" s="18" t="s">
        <v>6</v>
      </c>
      <c r="E6" s="18" t="s">
        <v>7</v>
      </c>
      <c r="F6" s="18" t="s">
        <v>5</v>
      </c>
      <c r="G6" s="18" t="s">
        <v>6</v>
      </c>
      <c r="H6" s="18" t="s">
        <v>7</v>
      </c>
      <c r="I6" s="18" t="s">
        <v>5</v>
      </c>
      <c r="J6" s="18" t="s">
        <v>6</v>
      </c>
      <c r="K6" s="18" t="s">
        <v>7</v>
      </c>
    </row>
    <row r="7" spans="1:11" ht="12.75">
      <c r="A7" s="21" t="s">
        <v>8</v>
      </c>
      <c r="B7" s="12" t="s">
        <v>9</v>
      </c>
      <c r="C7" s="24"/>
      <c r="D7" s="25">
        <f aca="true" t="shared" si="0" ref="D7:D36">C7*1000/$D$4</f>
        <v>0</v>
      </c>
      <c r="E7" s="25" t="e">
        <f aca="true" t="shared" si="1" ref="E7:E36">C7*100/C$36</f>
        <v>#DIV/0!</v>
      </c>
      <c r="F7" s="26"/>
      <c r="G7" s="25">
        <f aca="true" t="shared" si="2" ref="G7:G36">F7*1000/$G$4</f>
        <v>0</v>
      </c>
      <c r="H7" s="25" t="e">
        <f aca="true" t="shared" si="3" ref="H7:H36">F7*100/F$36</f>
        <v>#DIV/0!</v>
      </c>
      <c r="I7" s="24"/>
      <c r="J7" s="25">
        <f aca="true" t="shared" si="4" ref="J7:J36">I7*1000/$J$4</f>
        <v>0</v>
      </c>
      <c r="K7" s="25">
        <f aca="true" t="shared" si="5" ref="K7:K36">I7*100/I$36</f>
        <v>0</v>
      </c>
    </row>
    <row r="8" spans="1:11" ht="12.75">
      <c r="A8" s="19"/>
      <c r="B8" s="13" t="s">
        <v>10</v>
      </c>
      <c r="C8" s="24"/>
      <c r="D8" s="28">
        <f t="shared" si="0"/>
        <v>0</v>
      </c>
      <c r="E8" s="28" t="e">
        <f t="shared" si="1"/>
        <v>#DIV/0!</v>
      </c>
      <c r="F8" s="29"/>
      <c r="G8" s="28">
        <f t="shared" si="2"/>
        <v>0</v>
      </c>
      <c r="H8" s="28" t="e">
        <f t="shared" si="3"/>
        <v>#DIV/0!</v>
      </c>
      <c r="I8" s="24"/>
      <c r="J8" s="28">
        <f t="shared" si="4"/>
        <v>0</v>
      </c>
      <c r="K8" s="28">
        <f t="shared" si="5"/>
        <v>0</v>
      </c>
    </row>
    <row r="9" spans="1:11" ht="12.75">
      <c r="A9" s="21" t="s">
        <v>11</v>
      </c>
      <c r="B9" s="12" t="s">
        <v>12</v>
      </c>
      <c r="C9" s="24"/>
      <c r="D9" s="25">
        <f t="shared" si="0"/>
        <v>0</v>
      </c>
      <c r="E9" s="25" t="e">
        <f t="shared" si="1"/>
        <v>#DIV/0!</v>
      </c>
      <c r="F9" s="26"/>
      <c r="G9" s="25">
        <f t="shared" si="2"/>
        <v>0</v>
      </c>
      <c r="H9" s="25" t="e">
        <f t="shared" si="3"/>
        <v>#DIV/0!</v>
      </c>
      <c r="I9" s="24"/>
      <c r="J9" s="25">
        <f t="shared" si="4"/>
        <v>0</v>
      </c>
      <c r="K9" s="25">
        <f t="shared" si="5"/>
        <v>0</v>
      </c>
    </row>
    <row r="10" spans="1:11" ht="12.75">
      <c r="A10" s="11"/>
      <c r="B10" s="13" t="s">
        <v>13</v>
      </c>
      <c r="C10" s="24"/>
      <c r="D10" s="28">
        <f t="shared" si="0"/>
        <v>0</v>
      </c>
      <c r="E10" s="28" t="e">
        <f t="shared" si="1"/>
        <v>#DIV/0!</v>
      </c>
      <c r="F10" s="29"/>
      <c r="G10" s="28">
        <f t="shared" si="2"/>
        <v>0</v>
      </c>
      <c r="H10" s="28" t="e">
        <f t="shared" si="3"/>
        <v>#DIV/0!</v>
      </c>
      <c r="I10" s="24"/>
      <c r="J10" s="28">
        <f t="shared" si="4"/>
        <v>0</v>
      </c>
      <c r="K10" s="28">
        <f t="shared" si="5"/>
        <v>0</v>
      </c>
    </row>
    <row r="11" spans="1:11" ht="12.75">
      <c r="A11" s="21" t="s">
        <v>14</v>
      </c>
      <c r="B11" s="12" t="s">
        <v>15</v>
      </c>
      <c r="C11" s="24"/>
      <c r="D11" s="25">
        <f t="shared" si="0"/>
        <v>0</v>
      </c>
      <c r="E11" s="25" t="e">
        <f t="shared" si="1"/>
        <v>#DIV/0!</v>
      </c>
      <c r="F11" s="26"/>
      <c r="G11" s="25">
        <f t="shared" si="2"/>
        <v>0</v>
      </c>
      <c r="H11" s="25" t="e">
        <f t="shared" si="3"/>
        <v>#DIV/0!</v>
      </c>
      <c r="I11" s="24"/>
      <c r="J11" s="25">
        <f t="shared" si="4"/>
        <v>0</v>
      </c>
      <c r="K11" s="25">
        <f t="shared" si="5"/>
        <v>0</v>
      </c>
    </row>
    <row r="12" spans="1:11" ht="25.5">
      <c r="A12" s="21" t="s">
        <v>16</v>
      </c>
      <c r="B12" s="12" t="s">
        <v>17</v>
      </c>
      <c r="C12" s="24"/>
      <c r="D12" s="25">
        <f t="shared" si="0"/>
        <v>0</v>
      </c>
      <c r="E12" s="25" t="e">
        <f t="shared" si="1"/>
        <v>#DIV/0!</v>
      </c>
      <c r="F12" s="26"/>
      <c r="G12" s="25">
        <f t="shared" si="2"/>
        <v>0</v>
      </c>
      <c r="H12" s="25" t="e">
        <f t="shared" si="3"/>
        <v>#DIV/0!</v>
      </c>
      <c r="I12" s="24"/>
      <c r="J12" s="25">
        <f t="shared" si="4"/>
        <v>0</v>
      </c>
      <c r="K12" s="25">
        <f t="shared" si="5"/>
        <v>0</v>
      </c>
    </row>
    <row r="13" spans="1:11" ht="12.75">
      <c r="A13" s="21"/>
      <c r="B13" s="15" t="s">
        <v>18</v>
      </c>
      <c r="C13" s="27"/>
      <c r="D13" s="28">
        <f t="shared" si="0"/>
        <v>0</v>
      </c>
      <c r="E13" s="28" t="e">
        <f t="shared" si="1"/>
        <v>#DIV/0!</v>
      </c>
      <c r="F13" s="29"/>
      <c r="G13" s="28">
        <f t="shared" si="2"/>
        <v>0</v>
      </c>
      <c r="H13" s="28" t="e">
        <f t="shared" si="3"/>
        <v>#DIV/0!</v>
      </c>
      <c r="I13" s="24"/>
      <c r="J13" s="28">
        <f t="shared" si="4"/>
        <v>0</v>
      </c>
      <c r="K13" s="28">
        <f t="shared" si="5"/>
        <v>0</v>
      </c>
    </row>
    <row r="14" spans="1:11" ht="12.75">
      <c r="A14" s="19" t="s">
        <v>19</v>
      </c>
      <c r="B14" s="14" t="s">
        <v>20</v>
      </c>
      <c r="C14" s="24"/>
      <c r="D14" s="25">
        <f t="shared" si="0"/>
        <v>0</v>
      </c>
      <c r="E14" s="25" t="e">
        <f t="shared" si="1"/>
        <v>#DIV/0!</v>
      </c>
      <c r="F14" s="26"/>
      <c r="G14" s="25">
        <f t="shared" si="2"/>
        <v>0</v>
      </c>
      <c r="H14" s="25" t="e">
        <f t="shared" si="3"/>
        <v>#DIV/0!</v>
      </c>
      <c r="I14" s="24">
        <f>'Г.Оряховица'!I14+Лясковец!I14+Стражица!I14</f>
        <v>3723</v>
      </c>
      <c r="J14" s="25">
        <f t="shared" si="4"/>
        <v>52.65539919383353</v>
      </c>
      <c r="K14" s="25">
        <f t="shared" si="5"/>
        <v>2.562408374801264</v>
      </c>
    </row>
    <row r="15" spans="1:11" ht="12.75">
      <c r="A15" s="19" t="s">
        <v>21</v>
      </c>
      <c r="B15" s="14" t="s">
        <v>22</v>
      </c>
      <c r="C15" s="24"/>
      <c r="D15" s="25">
        <f t="shared" si="0"/>
        <v>0</v>
      </c>
      <c r="E15" s="25" t="e">
        <f t="shared" si="1"/>
        <v>#DIV/0!</v>
      </c>
      <c r="F15" s="26"/>
      <c r="G15" s="25">
        <f t="shared" si="2"/>
        <v>0</v>
      </c>
      <c r="H15" s="25" t="e">
        <f t="shared" si="3"/>
        <v>#DIV/0!</v>
      </c>
      <c r="I15" s="24">
        <f>'Г.Оряховица'!I15+Лясковец!I15+Стражица!I15</f>
        <v>6023</v>
      </c>
      <c r="J15" s="25">
        <f t="shared" si="4"/>
        <v>85.18492327275298</v>
      </c>
      <c r="K15" s="25">
        <f t="shared" si="5"/>
        <v>4.145416503203871</v>
      </c>
    </row>
    <row r="16" spans="1:11" ht="12.75">
      <c r="A16" s="21" t="s">
        <v>23</v>
      </c>
      <c r="B16" s="12" t="s">
        <v>24</v>
      </c>
      <c r="C16" s="24"/>
      <c r="D16" s="25">
        <f t="shared" si="0"/>
        <v>0</v>
      </c>
      <c r="E16" s="25" t="e">
        <f t="shared" si="1"/>
        <v>#DIV/0!</v>
      </c>
      <c r="F16" s="26"/>
      <c r="G16" s="25">
        <f t="shared" si="2"/>
        <v>0</v>
      </c>
      <c r="H16" s="25" t="e">
        <f t="shared" si="3"/>
        <v>#DIV/0!</v>
      </c>
      <c r="I16" s="24">
        <f>'Г.Оряховица'!I16+Лясковец!I16+Стражица!I16</f>
        <v>13584</v>
      </c>
      <c r="J16" s="25">
        <f t="shared" si="4"/>
        <v>192.12219786436603</v>
      </c>
      <c r="K16" s="25">
        <f t="shared" si="5"/>
        <v>9.349383659226529</v>
      </c>
    </row>
    <row r="17" spans="1:11" ht="12.75">
      <c r="A17" s="19" t="s">
        <v>25</v>
      </c>
      <c r="B17" s="14" t="s">
        <v>26</v>
      </c>
      <c r="C17" s="24"/>
      <c r="D17" s="25">
        <f t="shared" si="0"/>
        <v>0</v>
      </c>
      <c r="E17" s="25" t="e">
        <f t="shared" si="1"/>
        <v>#DIV/0!</v>
      </c>
      <c r="F17" s="26"/>
      <c r="G17" s="25">
        <f t="shared" si="2"/>
        <v>0</v>
      </c>
      <c r="H17" s="25" t="e">
        <f t="shared" si="3"/>
        <v>#DIV/0!</v>
      </c>
      <c r="I17" s="24">
        <f>'Г.Оряховица'!I17+Лясковец!I17+Стражица!I17</f>
        <v>4576</v>
      </c>
      <c r="J17" s="25">
        <f t="shared" si="4"/>
        <v>64.71960964571106</v>
      </c>
      <c r="K17" s="25">
        <f t="shared" si="5"/>
        <v>3.149497911117535</v>
      </c>
    </row>
    <row r="18" spans="1:11" ht="12.75">
      <c r="A18" s="19" t="s">
        <v>27</v>
      </c>
      <c r="B18" s="14" t="s">
        <v>28</v>
      </c>
      <c r="C18" s="24"/>
      <c r="D18" s="25">
        <f t="shared" si="0"/>
        <v>0</v>
      </c>
      <c r="E18" s="25" t="e">
        <f t="shared" si="1"/>
        <v>#DIV/0!</v>
      </c>
      <c r="F18" s="26"/>
      <c r="G18" s="25">
        <f t="shared" si="2"/>
        <v>0</v>
      </c>
      <c r="H18" s="25" t="e">
        <f t="shared" si="3"/>
        <v>#DIV/0!</v>
      </c>
      <c r="I18" s="24">
        <f>'Г.Оряховица'!I18+Лясковец!I18+Стражица!I18</f>
        <v>42984</v>
      </c>
      <c r="J18" s="25">
        <f t="shared" si="4"/>
        <v>607.9343752209886</v>
      </c>
      <c r="K18" s="25">
        <f t="shared" si="5"/>
        <v>29.58435712663377</v>
      </c>
    </row>
    <row r="19" spans="1:11" ht="12.75">
      <c r="A19" s="19"/>
      <c r="B19" s="13" t="s">
        <v>29</v>
      </c>
      <c r="C19" s="27"/>
      <c r="D19" s="28">
        <f t="shared" si="0"/>
        <v>0</v>
      </c>
      <c r="E19" s="28" t="e">
        <f t="shared" si="1"/>
        <v>#DIV/0!</v>
      </c>
      <c r="F19" s="29"/>
      <c r="G19" s="28">
        <f t="shared" si="2"/>
        <v>0</v>
      </c>
      <c r="H19" s="28" t="e">
        <f t="shared" si="3"/>
        <v>#DIV/0!</v>
      </c>
      <c r="I19" s="27">
        <f>'Г.Оряховица'!I19+Лясковец!I19+Стражица!I19</f>
        <v>30529</v>
      </c>
      <c r="J19" s="28">
        <f t="shared" si="4"/>
        <v>431.7799306979704</v>
      </c>
      <c r="K19" s="28">
        <f t="shared" si="5"/>
        <v>21.012023979131822</v>
      </c>
    </row>
    <row r="20" spans="1:11" ht="12.75">
      <c r="A20" s="21"/>
      <c r="B20" s="30" t="s">
        <v>54</v>
      </c>
      <c r="C20" s="27"/>
      <c r="D20" s="28">
        <f t="shared" si="0"/>
        <v>0</v>
      </c>
      <c r="E20" s="28" t="e">
        <f t="shared" si="1"/>
        <v>#DIV/0!</v>
      </c>
      <c r="F20" s="29"/>
      <c r="G20" s="28">
        <f t="shared" si="2"/>
        <v>0</v>
      </c>
      <c r="H20" s="28" t="e">
        <f t="shared" si="3"/>
        <v>#DIV/0!</v>
      </c>
      <c r="I20" s="27">
        <f>'Г.Оряховица'!I20+Лясковец!I20+Стражица!I20</f>
        <v>2668</v>
      </c>
      <c r="J20" s="28">
        <f t="shared" si="4"/>
        <v>37.73424793154657</v>
      </c>
      <c r="K20" s="28">
        <f t="shared" si="5"/>
        <v>1.8362894289470242</v>
      </c>
    </row>
    <row r="21" spans="1:11" ht="12.75">
      <c r="A21" s="19"/>
      <c r="B21" s="13" t="s">
        <v>30</v>
      </c>
      <c r="C21" s="27"/>
      <c r="D21" s="28">
        <f t="shared" si="0"/>
        <v>0</v>
      </c>
      <c r="E21" s="28" t="e">
        <f t="shared" si="1"/>
        <v>#DIV/0!</v>
      </c>
      <c r="F21" s="29"/>
      <c r="G21" s="28">
        <f t="shared" si="2"/>
        <v>0</v>
      </c>
      <c r="H21" s="28" t="e">
        <f t="shared" si="3"/>
        <v>#DIV/0!</v>
      </c>
      <c r="I21" s="27">
        <f>'Г.Оряховица'!I21+Лясковец!I21+Стражица!I21</f>
        <v>3214</v>
      </c>
      <c r="J21" s="28">
        <f t="shared" si="4"/>
        <v>45.45647408245527</v>
      </c>
      <c r="K21" s="28">
        <f t="shared" si="5"/>
        <v>2.21208179334173</v>
      </c>
    </row>
    <row r="22" spans="1:11" ht="12.75">
      <c r="A22" s="19" t="s">
        <v>31</v>
      </c>
      <c r="B22" s="14" t="s">
        <v>32</v>
      </c>
      <c r="C22" s="24"/>
      <c r="D22" s="25">
        <f t="shared" si="0"/>
        <v>0</v>
      </c>
      <c r="E22" s="25" t="e">
        <f t="shared" si="1"/>
        <v>#DIV/0!</v>
      </c>
      <c r="F22" s="26"/>
      <c r="G22" s="25">
        <f t="shared" si="2"/>
        <v>0</v>
      </c>
      <c r="H22" s="25" t="e">
        <f t="shared" si="3"/>
        <v>#DIV/0!</v>
      </c>
      <c r="I22" s="24">
        <f>'Г.Оряховица'!I22+Лясковец!I22+Стражица!I22</f>
        <v>30784</v>
      </c>
      <c r="J22" s="25">
        <f t="shared" si="4"/>
        <v>435.3864648893289</v>
      </c>
      <c r="K22" s="25">
        <f t="shared" si="5"/>
        <v>21.187531402063417</v>
      </c>
    </row>
    <row r="23" spans="1:11" ht="12.75">
      <c r="A23" s="19"/>
      <c r="B23" s="13" t="s">
        <v>33</v>
      </c>
      <c r="C23" s="27"/>
      <c r="D23" s="28">
        <f t="shared" si="0"/>
        <v>0</v>
      </c>
      <c r="E23" s="28" t="e">
        <f t="shared" si="1"/>
        <v>#DIV/0!</v>
      </c>
      <c r="F23" s="29"/>
      <c r="G23" s="28">
        <f t="shared" si="2"/>
        <v>0</v>
      </c>
      <c r="H23" s="28" t="e">
        <f t="shared" si="3"/>
        <v>#DIV/0!</v>
      </c>
      <c r="I23" s="27">
        <f>'Г.Оряховица'!I23+Лясковец!I23+Стражица!I23</f>
        <v>16647</v>
      </c>
      <c r="J23" s="28">
        <f t="shared" si="4"/>
        <v>235.44303797468353</v>
      </c>
      <c r="K23" s="28">
        <f t="shared" si="5"/>
        <v>11.457537527616608</v>
      </c>
    </row>
    <row r="24" spans="1:11" ht="12.75">
      <c r="A24" s="21"/>
      <c r="B24" s="15" t="s">
        <v>55</v>
      </c>
      <c r="C24" s="27"/>
      <c r="D24" s="28">
        <f t="shared" si="0"/>
        <v>0</v>
      </c>
      <c r="E24" s="28" t="e">
        <f t="shared" si="1"/>
        <v>#DIV/0!</v>
      </c>
      <c r="F24" s="29"/>
      <c r="G24" s="28">
        <f t="shared" si="2"/>
        <v>0</v>
      </c>
      <c r="H24" s="28" t="e">
        <f t="shared" si="3"/>
        <v>#DIV/0!</v>
      </c>
      <c r="I24" s="27">
        <f>'Г.Оряховица'!I24+Лясковец!I24+Стражица!I24</f>
        <v>1497</v>
      </c>
      <c r="J24" s="28">
        <f t="shared" si="4"/>
        <v>21.172477193974967</v>
      </c>
      <c r="K24" s="28">
        <f t="shared" si="5"/>
        <v>1.0303318122690013</v>
      </c>
    </row>
    <row r="25" spans="1:11" ht="12.75">
      <c r="A25" s="21"/>
      <c r="B25" s="15" t="s">
        <v>56</v>
      </c>
      <c r="C25" s="27"/>
      <c r="D25" s="28">
        <f t="shared" si="0"/>
        <v>0</v>
      </c>
      <c r="E25" s="28" t="e">
        <f t="shared" si="1"/>
        <v>#DIV/0!</v>
      </c>
      <c r="F25" s="29"/>
      <c r="G25" s="28">
        <f t="shared" si="2"/>
        <v>0</v>
      </c>
      <c r="H25" s="28" t="e">
        <f t="shared" si="3"/>
        <v>#DIV/0!</v>
      </c>
      <c r="I25" s="27">
        <f>'Г.Оряховица'!I25+Лясковец!I25+Стражица!I25</f>
        <v>6391</v>
      </c>
      <c r="J25" s="28">
        <f t="shared" si="4"/>
        <v>90.3896471253801</v>
      </c>
      <c r="K25" s="28">
        <f t="shared" si="5"/>
        <v>4.398697803748288</v>
      </c>
    </row>
    <row r="26" spans="1:11" ht="12.75">
      <c r="A26" s="21" t="s">
        <v>34</v>
      </c>
      <c r="B26" s="12" t="s">
        <v>35</v>
      </c>
      <c r="C26" s="24"/>
      <c r="D26" s="25">
        <f t="shared" si="0"/>
        <v>0</v>
      </c>
      <c r="E26" s="25" t="e">
        <f t="shared" si="1"/>
        <v>#DIV/0!</v>
      </c>
      <c r="F26" s="26"/>
      <c r="G26" s="25">
        <f t="shared" si="2"/>
        <v>0</v>
      </c>
      <c r="H26" s="25" t="e">
        <f t="shared" si="3"/>
        <v>#DIV/0!</v>
      </c>
      <c r="I26" s="24">
        <f>'Г.Оряховица'!I26+Лясковец!I26+Стражица!I26</f>
        <v>4169</v>
      </c>
      <c r="J26" s="25">
        <f t="shared" si="4"/>
        <v>58.963298210876175</v>
      </c>
      <c r="K26" s="25">
        <f t="shared" si="5"/>
        <v>2.869374298830639</v>
      </c>
    </row>
    <row r="27" spans="1:11" ht="12.75">
      <c r="A27" s="21" t="s">
        <v>36</v>
      </c>
      <c r="B27" s="12" t="s">
        <v>37</v>
      </c>
      <c r="C27" s="24"/>
      <c r="D27" s="25">
        <f t="shared" si="0"/>
        <v>0</v>
      </c>
      <c r="E27" s="25" t="e">
        <f t="shared" si="1"/>
        <v>#DIV/0!</v>
      </c>
      <c r="F27" s="26"/>
      <c r="G27" s="25">
        <f t="shared" si="2"/>
        <v>0</v>
      </c>
      <c r="H27" s="25" t="e">
        <f t="shared" si="3"/>
        <v>#DIV/0!</v>
      </c>
      <c r="I27" s="24">
        <f>'Г.Оряховица'!I27+Лясковец!I27+Стражица!I27</f>
        <v>4381</v>
      </c>
      <c r="J27" s="25">
        <f t="shared" si="4"/>
        <v>61.96167173467223</v>
      </c>
      <c r="K27" s="25">
        <f t="shared" si="5"/>
        <v>3.01528635240514</v>
      </c>
    </row>
    <row r="28" spans="1:11" ht="25.5">
      <c r="A28" s="21" t="s">
        <v>38</v>
      </c>
      <c r="B28" s="12" t="s">
        <v>39</v>
      </c>
      <c r="C28" s="24"/>
      <c r="D28" s="25">
        <f t="shared" si="0"/>
        <v>0</v>
      </c>
      <c r="E28" s="25" t="e">
        <f t="shared" si="1"/>
        <v>#DIV/0!</v>
      </c>
      <c r="F28" s="26"/>
      <c r="G28" s="25">
        <f t="shared" si="2"/>
        <v>0</v>
      </c>
      <c r="H28" s="25" t="e">
        <f t="shared" si="3"/>
        <v>#DIV/0!</v>
      </c>
      <c r="I28" s="24">
        <f>'Г.Оряховица'!I28+Лясковец!I28+Стражица!I28</f>
        <v>11057</v>
      </c>
      <c r="J28" s="25">
        <f t="shared" si="4"/>
        <v>156.3821511915706</v>
      </c>
      <c r="K28" s="25">
        <f t="shared" si="5"/>
        <v>7.61013951119462</v>
      </c>
    </row>
    <row r="29" spans="1:11" ht="12.75">
      <c r="A29" s="23" t="s">
        <v>40</v>
      </c>
      <c r="B29" s="16" t="s">
        <v>41</v>
      </c>
      <c r="C29" s="26"/>
      <c r="D29" s="25">
        <f t="shared" si="0"/>
        <v>0</v>
      </c>
      <c r="E29" s="25" t="e">
        <f t="shared" si="1"/>
        <v>#DIV/0!</v>
      </c>
      <c r="F29" s="26"/>
      <c r="G29" s="25">
        <f t="shared" si="2"/>
        <v>0</v>
      </c>
      <c r="H29" s="25" t="e">
        <f t="shared" si="3"/>
        <v>#DIV/0!</v>
      </c>
      <c r="I29" s="24">
        <f>'Г.Оряховица'!I29+Лясковец!I29+Стражица!I29</f>
        <v>12341</v>
      </c>
      <c r="J29" s="25">
        <f t="shared" si="4"/>
        <v>174.54211159041085</v>
      </c>
      <c r="K29" s="25">
        <f t="shared" si="5"/>
        <v>8.493871005485467</v>
      </c>
    </row>
    <row r="30" spans="1:11" ht="12.75">
      <c r="A30" s="23"/>
      <c r="B30" s="15" t="s">
        <v>42</v>
      </c>
      <c r="C30" s="27"/>
      <c r="D30" s="28">
        <f t="shared" si="0"/>
        <v>0</v>
      </c>
      <c r="E30" s="28" t="e">
        <f t="shared" si="1"/>
        <v>#DIV/0!</v>
      </c>
      <c r="F30" s="27"/>
      <c r="G30" s="28">
        <f t="shared" si="2"/>
        <v>0</v>
      </c>
      <c r="H30" s="28" t="e">
        <f t="shared" si="3"/>
        <v>#DIV/0!</v>
      </c>
      <c r="I30" s="27">
        <f>'Г.Оряховица'!I30+Лясковец!I30+Стражица!I30</f>
        <v>4597</v>
      </c>
      <c r="J30" s="28">
        <f t="shared" si="4"/>
        <v>65.01661834382293</v>
      </c>
      <c r="K30" s="28">
        <f t="shared" si="5"/>
        <v>3.1639514635942545</v>
      </c>
    </row>
    <row r="31" spans="1:11" ht="12.75">
      <c r="A31" s="23" t="s">
        <v>43</v>
      </c>
      <c r="B31" s="12" t="s">
        <v>44</v>
      </c>
      <c r="C31" s="24"/>
      <c r="D31" s="25">
        <f t="shared" si="0"/>
        <v>0</v>
      </c>
      <c r="E31" s="25" t="e">
        <f t="shared" si="1"/>
        <v>#DIV/0!</v>
      </c>
      <c r="F31" s="24"/>
      <c r="G31" s="25">
        <f t="shared" si="2"/>
        <v>0</v>
      </c>
      <c r="H31" s="25" t="e">
        <f t="shared" si="3"/>
        <v>#DIV/0!</v>
      </c>
      <c r="I31" s="24">
        <f>'Г.Оряховица'!I31+Лясковец!I31+Стражица!I31</f>
        <v>252</v>
      </c>
      <c r="J31" s="25">
        <f t="shared" si="4"/>
        <v>3.5641043773424794</v>
      </c>
      <c r="K31" s="25">
        <f t="shared" si="5"/>
        <v>0.17344262972063348</v>
      </c>
    </row>
    <row r="32" spans="1:11" ht="12.75">
      <c r="A32" s="23" t="s">
        <v>45</v>
      </c>
      <c r="B32" s="12" t="s">
        <v>46</v>
      </c>
      <c r="C32" s="24"/>
      <c r="D32" s="25">
        <f t="shared" si="0"/>
        <v>0</v>
      </c>
      <c r="E32" s="25" t="e">
        <f t="shared" si="1"/>
        <v>#DIV/0!</v>
      </c>
      <c r="F32" s="24"/>
      <c r="G32" s="25">
        <f t="shared" si="2"/>
        <v>0</v>
      </c>
      <c r="H32" s="25" t="e">
        <f t="shared" si="3"/>
        <v>#DIV/0!</v>
      </c>
      <c r="I32" s="24">
        <f>'Г.Оряховица'!I32+Лясковец!I32+Стражица!I32</f>
        <v>45</v>
      </c>
      <c r="J32" s="25">
        <f t="shared" si="4"/>
        <v>0.6364472102397285</v>
      </c>
      <c r="K32" s="25">
        <f t="shared" si="5"/>
        <v>0.030971898164398836</v>
      </c>
    </row>
    <row r="33" spans="1:11" ht="12.75">
      <c r="A33" s="23" t="s">
        <v>47</v>
      </c>
      <c r="B33" s="12" t="s">
        <v>48</v>
      </c>
      <c r="C33" s="24"/>
      <c r="D33" s="25">
        <f t="shared" si="0"/>
        <v>0</v>
      </c>
      <c r="E33" s="25" t="e">
        <f t="shared" si="1"/>
        <v>#DIV/0!</v>
      </c>
      <c r="F33" s="24"/>
      <c r="G33" s="25">
        <f t="shared" si="2"/>
        <v>0</v>
      </c>
      <c r="H33" s="25" t="e">
        <f t="shared" si="3"/>
        <v>#DIV/0!</v>
      </c>
      <c r="I33" s="24">
        <f>'Г.Оряховица'!I33+Лясковец!I33+Стражица!I33</f>
        <v>323</v>
      </c>
      <c r="J33" s="25">
        <f t="shared" si="4"/>
        <v>4.568276642387384</v>
      </c>
      <c r="K33" s="25">
        <f t="shared" si="5"/>
        <v>0.2223094023800183</v>
      </c>
    </row>
    <row r="34" spans="1:11" ht="12.75">
      <c r="A34" s="23" t="s">
        <v>49</v>
      </c>
      <c r="B34" s="12" t="s">
        <v>50</v>
      </c>
      <c r="C34" s="24"/>
      <c r="D34" s="25">
        <f t="shared" si="0"/>
        <v>0</v>
      </c>
      <c r="E34" s="25" t="e">
        <f t="shared" si="1"/>
        <v>#DIV/0!</v>
      </c>
      <c r="F34" s="24"/>
      <c r="G34" s="25">
        <f t="shared" si="2"/>
        <v>0</v>
      </c>
      <c r="H34" s="25" t="e">
        <f t="shared" si="3"/>
        <v>#DIV/0!</v>
      </c>
      <c r="I34" s="24">
        <f>'Г.Оряховица'!I34+Лясковец!I34+Стражица!I34</f>
        <v>4496</v>
      </c>
      <c r="J34" s="25">
        <f t="shared" si="4"/>
        <v>63.5881479386182</v>
      </c>
      <c r="K34" s="25">
        <f t="shared" si="5"/>
        <v>3.09443675882527</v>
      </c>
    </row>
    <row r="35" spans="1:11" ht="12.75">
      <c r="A35" s="23" t="s">
        <v>51</v>
      </c>
      <c r="B35" s="12" t="s">
        <v>52</v>
      </c>
      <c r="C35" s="24"/>
      <c r="D35" s="25">
        <f t="shared" si="0"/>
        <v>0</v>
      </c>
      <c r="E35" s="25" t="e">
        <f t="shared" si="1"/>
        <v>#DIV/0!</v>
      </c>
      <c r="F35" s="24"/>
      <c r="G35" s="25">
        <f t="shared" si="2"/>
        <v>0</v>
      </c>
      <c r="H35" s="25" t="e">
        <f t="shared" si="3"/>
        <v>#DIV/0!</v>
      </c>
      <c r="I35" s="24">
        <f>'Г.Оряховица'!I35+Лясковец!I35+Стражица!I35</f>
        <v>6555</v>
      </c>
      <c r="J35" s="25">
        <f t="shared" si="4"/>
        <v>92.70914362492044</v>
      </c>
      <c r="K35" s="25">
        <f t="shared" si="5"/>
        <v>4.51157316594743</v>
      </c>
    </row>
    <row r="36" spans="1:11" ht="12.75">
      <c r="A36" s="23"/>
      <c r="B36" s="12" t="s">
        <v>53</v>
      </c>
      <c r="C36" s="24">
        <f>C7+C9+C11+C12+SUM(C14:C18)+C22+SUM(C26:C29)+SUM(C31:C35)</f>
        <v>0</v>
      </c>
      <c r="D36" s="25">
        <f t="shared" si="0"/>
        <v>0</v>
      </c>
      <c r="E36" s="25" t="e">
        <f t="shared" si="1"/>
        <v>#DIV/0!</v>
      </c>
      <c r="F36" s="24">
        <f>F7+F9+F11+F12+SUM(F14:F18)+F22+SUM(F26:F29)+SUM(F31:F35)</f>
        <v>0</v>
      </c>
      <c r="G36" s="25">
        <f t="shared" si="2"/>
        <v>0</v>
      </c>
      <c r="H36" s="25" t="e">
        <f t="shared" si="3"/>
        <v>#DIV/0!</v>
      </c>
      <c r="I36" s="24">
        <f>I7+I9+I11+I12+SUM(I14:I18)+I22+SUM(I26:I29)+SUM(I31:I35)</f>
        <v>145293</v>
      </c>
      <c r="J36" s="25">
        <f t="shared" si="4"/>
        <v>2054.918322608019</v>
      </c>
      <c r="K36" s="25">
        <f t="shared" si="5"/>
        <v>100</v>
      </c>
    </row>
  </sheetData>
  <printOptions horizontalCentered="1" verticalCentered="1"/>
  <pageMargins left="0.75" right="0.75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workbookViewId="0" topLeftCell="A3">
      <selection activeCell="G4" sqref="G4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7.5" customHeight="1"/>
    <row r="2" spans="1:11" ht="14.25" customHeight="1">
      <c r="A2" s="254" t="s">
        <v>75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9" customHeight="1">
      <c r="A3" s="1"/>
      <c r="B3" s="1"/>
      <c r="C3" s="230"/>
      <c r="D3" s="1"/>
      <c r="E3" s="1"/>
      <c r="F3" s="230"/>
      <c r="G3" s="1"/>
      <c r="H3" s="3"/>
      <c r="I3" s="3"/>
      <c r="J3" s="3"/>
      <c r="K3" s="3"/>
    </row>
    <row r="4" spans="1:10" ht="13.5" customHeight="1">
      <c r="A4" s="4"/>
      <c r="D4" s="72">
        <v>1501</v>
      </c>
      <c r="E4" s="73"/>
      <c r="F4" s="73"/>
      <c r="G4" s="73">
        <v>7682</v>
      </c>
      <c r="H4" s="73"/>
      <c r="I4" s="73"/>
      <c r="J4" s="72">
        <f>SUM(D4:G4)</f>
        <v>9183</v>
      </c>
    </row>
    <row r="5" spans="1:11" ht="15.75" customHeight="1">
      <c r="A5" s="255" t="s">
        <v>61</v>
      </c>
      <c r="B5" s="255" t="s">
        <v>57</v>
      </c>
      <c r="C5" s="264" t="s">
        <v>1</v>
      </c>
      <c r="D5" s="265"/>
      <c r="E5" s="266"/>
      <c r="F5" s="264" t="s">
        <v>2</v>
      </c>
      <c r="G5" s="265"/>
      <c r="H5" s="266"/>
      <c r="I5" s="264" t="s">
        <v>3</v>
      </c>
      <c r="J5" s="265"/>
      <c r="K5" s="266"/>
    </row>
    <row r="6" spans="1:11" ht="26.25" customHeight="1">
      <c r="A6" s="269"/>
      <c r="B6" s="256"/>
      <c r="C6" s="189" t="s">
        <v>5</v>
      </c>
      <c r="D6" s="44" t="s">
        <v>6</v>
      </c>
      <c r="E6" s="44" t="s">
        <v>7</v>
      </c>
      <c r="F6" s="189" t="s">
        <v>5</v>
      </c>
      <c r="G6" s="44" t="s">
        <v>6</v>
      </c>
      <c r="H6" s="44" t="s">
        <v>7</v>
      </c>
      <c r="I6" s="44" t="s">
        <v>5</v>
      </c>
      <c r="J6" s="44" t="s">
        <v>6</v>
      </c>
      <c r="K6" s="44" t="s">
        <v>7</v>
      </c>
    </row>
    <row r="7" spans="1:11" ht="18" customHeight="1" thickBot="1">
      <c r="A7" s="250" t="s">
        <v>8</v>
      </c>
      <c r="B7" s="50" t="s">
        <v>9</v>
      </c>
      <c r="C7" s="98">
        <v>523</v>
      </c>
      <c r="D7" s="200">
        <f aca="true" t="shared" si="0" ref="D7:D36">C7*1000/$D$4</f>
        <v>348.43437708194534</v>
      </c>
      <c r="E7" s="200">
        <f aca="true" t="shared" si="1" ref="E7:E36">C7*100/C$36</f>
        <v>24.904761904761905</v>
      </c>
      <c r="F7" s="98">
        <v>498</v>
      </c>
      <c r="G7" s="200">
        <f aca="true" t="shared" si="2" ref="G7:G36">F7*1000/$G$4</f>
        <v>64.82686800312419</v>
      </c>
      <c r="H7" s="200">
        <f aca="true" t="shared" si="3" ref="H7:H36">F7*100/F$36</f>
        <v>4.578889297535858</v>
      </c>
      <c r="I7" s="137">
        <f aca="true" t="shared" si="4" ref="I7:I35">C7+F7</f>
        <v>1021</v>
      </c>
      <c r="J7" s="200">
        <f aca="true" t="shared" si="5" ref="J7:J36">I7*1000/$J$4</f>
        <v>111.1837090275509</v>
      </c>
      <c r="K7" s="200">
        <f aca="true" t="shared" si="6" ref="K7:K36">I7*100/I$36</f>
        <v>7.868372379778052</v>
      </c>
    </row>
    <row r="8" spans="1:11" ht="12.75">
      <c r="A8" s="244"/>
      <c r="B8" s="171" t="s">
        <v>10</v>
      </c>
      <c r="C8" s="218">
        <v>14</v>
      </c>
      <c r="D8" s="172">
        <f t="shared" si="0"/>
        <v>9.32711525649567</v>
      </c>
      <c r="E8" s="172">
        <f t="shared" si="1"/>
        <v>0.6666666666666666</v>
      </c>
      <c r="F8" s="218">
        <v>4</v>
      </c>
      <c r="G8" s="172">
        <f t="shared" si="2"/>
        <v>0.5206977349648529</v>
      </c>
      <c r="H8" s="172">
        <f t="shared" si="3"/>
        <v>0.036778227289444645</v>
      </c>
      <c r="I8" s="155">
        <f t="shared" si="4"/>
        <v>18</v>
      </c>
      <c r="J8" s="172">
        <f t="shared" si="5"/>
        <v>1.9601437438745508</v>
      </c>
      <c r="K8" s="172">
        <f t="shared" si="6"/>
        <v>0.13871763255240444</v>
      </c>
    </row>
    <row r="9" spans="1:11" ht="15" thickBot="1">
      <c r="A9" s="250" t="s">
        <v>11</v>
      </c>
      <c r="B9" s="50" t="s">
        <v>12</v>
      </c>
      <c r="C9" s="219">
        <v>11</v>
      </c>
      <c r="D9" s="200">
        <f t="shared" si="0"/>
        <v>7.328447701532312</v>
      </c>
      <c r="E9" s="200">
        <f t="shared" si="1"/>
        <v>0.5238095238095238</v>
      </c>
      <c r="F9" s="98">
        <v>223</v>
      </c>
      <c r="G9" s="200">
        <f t="shared" si="2"/>
        <v>29.02889872429055</v>
      </c>
      <c r="H9" s="200">
        <f t="shared" si="3"/>
        <v>2.0503861713865392</v>
      </c>
      <c r="I9" s="137">
        <f t="shared" si="4"/>
        <v>234</v>
      </c>
      <c r="J9" s="200">
        <f t="shared" si="5"/>
        <v>25.48186867036916</v>
      </c>
      <c r="K9" s="200">
        <f t="shared" si="6"/>
        <v>1.8033292231812577</v>
      </c>
    </row>
    <row r="10" spans="1:11" ht="12.75">
      <c r="A10" s="244"/>
      <c r="B10" s="171" t="s">
        <v>13</v>
      </c>
      <c r="C10" s="218"/>
      <c r="D10" s="172">
        <f t="shared" si="0"/>
        <v>0</v>
      </c>
      <c r="E10" s="172">
        <f t="shared" si="1"/>
        <v>0</v>
      </c>
      <c r="F10" s="218">
        <v>120</v>
      </c>
      <c r="G10" s="172">
        <f t="shared" si="2"/>
        <v>15.620932048945587</v>
      </c>
      <c r="H10" s="172">
        <f t="shared" si="3"/>
        <v>1.1033468186833395</v>
      </c>
      <c r="I10" s="155">
        <f t="shared" si="4"/>
        <v>120</v>
      </c>
      <c r="J10" s="172">
        <f t="shared" si="5"/>
        <v>13.067624959163672</v>
      </c>
      <c r="K10" s="172">
        <f t="shared" si="6"/>
        <v>0.9247842170160296</v>
      </c>
    </row>
    <row r="11" spans="1:11" ht="15" customHeight="1">
      <c r="A11" s="21" t="s">
        <v>14</v>
      </c>
      <c r="B11" s="12" t="s">
        <v>15</v>
      </c>
      <c r="C11" s="77">
        <v>6</v>
      </c>
      <c r="D11" s="201">
        <f t="shared" si="0"/>
        <v>3.9973351099267154</v>
      </c>
      <c r="E11" s="201">
        <f t="shared" si="1"/>
        <v>0.2857142857142857</v>
      </c>
      <c r="F11" s="77">
        <v>43</v>
      </c>
      <c r="G11" s="201">
        <f t="shared" si="2"/>
        <v>5.597500650872169</v>
      </c>
      <c r="H11" s="201">
        <f t="shared" si="3"/>
        <v>0.39536594336152997</v>
      </c>
      <c r="I11" s="138">
        <f t="shared" si="4"/>
        <v>49</v>
      </c>
      <c r="J11" s="201">
        <f t="shared" si="5"/>
        <v>5.335946858325166</v>
      </c>
      <c r="K11" s="201">
        <f t="shared" si="6"/>
        <v>0.3776202219482121</v>
      </c>
    </row>
    <row r="12" spans="1:11" ht="21" customHeight="1" thickBot="1">
      <c r="A12" s="250" t="s">
        <v>16</v>
      </c>
      <c r="B12" s="50" t="s">
        <v>65</v>
      </c>
      <c r="C12" s="98">
        <v>20</v>
      </c>
      <c r="D12" s="200">
        <f t="shared" si="0"/>
        <v>13.324450366422385</v>
      </c>
      <c r="E12" s="200">
        <f t="shared" si="1"/>
        <v>0.9523809523809523</v>
      </c>
      <c r="F12" s="98">
        <v>1179</v>
      </c>
      <c r="G12" s="200">
        <f t="shared" si="2"/>
        <v>153.4756573808904</v>
      </c>
      <c r="H12" s="200">
        <f t="shared" si="3"/>
        <v>10.84038249356381</v>
      </c>
      <c r="I12" s="137">
        <f t="shared" si="4"/>
        <v>1199</v>
      </c>
      <c r="J12" s="200">
        <f t="shared" si="5"/>
        <v>130.567352716977</v>
      </c>
      <c r="K12" s="200">
        <f t="shared" si="6"/>
        <v>9.240135635018495</v>
      </c>
    </row>
    <row r="13" spans="1:11" ht="12.75">
      <c r="A13" s="244"/>
      <c r="B13" s="171" t="s">
        <v>18</v>
      </c>
      <c r="C13" s="218">
        <v>6</v>
      </c>
      <c r="D13" s="172">
        <f t="shared" si="0"/>
        <v>3.9973351099267154</v>
      </c>
      <c r="E13" s="172">
        <f t="shared" si="1"/>
        <v>0.2857142857142857</v>
      </c>
      <c r="F13" s="218">
        <v>893</v>
      </c>
      <c r="G13" s="172">
        <f t="shared" si="2"/>
        <v>116.24576933090341</v>
      </c>
      <c r="H13" s="172">
        <f t="shared" si="3"/>
        <v>8.210739242368518</v>
      </c>
      <c r="I13" s="155">
        <f t="shared" si="4"/>
        <v>899</v>
      </c>
      <c r="J13" s="172">
        <f t="shared" si="5"/>
        <v>97.89829031906784</v>
      </c>
      <c r="K13" s="172">
        <f t="shared" si="6"/>
        <v>6.928175092478422</v>
      </c>
    </row>
    <row r="14" spans="1:11" ht="15" customHeight="1">
      <c r="A14" s="19" t="s">
        <v>19</v>
      </c>
      <c r="B14" s="16" t="s">
        <v>20</v>
      </c>
      <c r="C14" s="77">
        <v>64</v>
      </c>
      <c r="D14" s="201">
        <f t="shared" si="0"/>
        <v>42.63824117255163</v>
      </c>
      <c r="E14" s="201">
        <f t="shared" si="1"/>
        <v>3.0476190476190474</v>
      </c>
      <c r="F14" s="77">
        <v>403</v>
      </c>
      <c r="G14" s="201">
        <f t="shared" si="2"/>
        <v>52.46029679770893</v>
      </c>
      <c r="H14" s="201">
        <f t="shared" si="3"/>
        <v>3.7054063994115483</v>
      </c>
      <c r="I14" s="138">
        <f t="shared" si="4"/>
        <v>467</v>
      </c>
      <c r="J14" s="201">
        <f t="shared" si="5"/>
        <v>50.85484046607862</v>
      </c>
      <c r="K14" s="201">
        <f t="shared" si="6"/>
        <v>3.5989519112207153</v>
      </c>
    </row>
    <row r="15" spans="1:11" ht="14.25" customHeight="1">
      <c r="A15" s="19" t="s">
        <v>21</v>
      </c>
      <c r="B15" s="16" t="s">
        <v>22</v>
      </c>
      <c r="C15" s="77">
        <v>33</v>
      </c>
      <c r="D15" s="201">
        <f t="shared" si="0"/>
        <v>21.985343104596936</v>
      </c>
      <c r="E15" s="201">
        <f t="shared" si="1"/>
        <v>1.5714285714285714</v>
      </c>
      <c r="F15" s="77">
        <v>528</v>
      </c>
      <c r="G15" s="201">
        <f t="shared" si="2"/>
        <v>68.73210101536058</v>
      </c>
      <c r="H15" s="201">
        <f t="shared" si="3"/>
        <v>4.854726002206694</v>
      </c>
      <c r="I15" s="138">
        <f t="shared" si="4"/>
        <v>561</v>
      </c>
      <c r="J15" s="201">
        <f t="shared" si="5"/>
        <v>61.09114668409017</v>
      </c>
      <c r="K15" s="201">
        <f t="shared" si="6"/>
        <v>4.323366214549939</v>
      </c>
    </row>
    <row r="16" spans="1:11" ht="14.25" customHeight="1">
      <c r="A16" s="21" t="s">
        <v>23</v>
      </c>
      <c r="B16" s="60" t="s">
        <v>24</v>
      </c>
      <c r="C16" s="77">
        <v>125</v>
      </c>
      <c r="D16" s="201">
        <f t="shared" si="0"/>
        <v>83.27781479013991</v>
      </c>
      <c r="E16" s="201">
        <f t="shared" si="1"/>
        <v>5.9523809523809526</v>
      </c>
      <c r="F16" s="77">
        <v>549</v>
      </c>
      <c r="G16" s="201">
        <f t="shared" si="2"/>
        <v>71.46576412392606</v>
      </c>
      <c r="H16" s="201">
        <f t="shared" si="3"/>
        <v>5.047811695476278</v>
      </c>
      <c r="I16" s="138">
        <f t="shared" si="4"/>
        <v>674</v>
      </c>
      <c r="J16" s="201">
        <f t="shared" si="5"/>
        <v>73.39649352063596</v>
      </c>
      <c r="K16" s="201">
        <f t="shared" si="6"/>
        <v>5.194204685573366</v>
      </c>
    </row>
    <row r="17" spans="1:11" ht="14.25" customHeight="1">
      <c r="A17" s="19" t="s">
        <v>25</v>
      </c>
      <c r="B17" s="16" t="s">
        <v>26</v>
      </c>
      <c r="C17" s="77">
        <v>29</v>
      </c>
      <c r="D17" s="201">
        <f t="shared" si="0"/>
        <v>19.320453031312457</v>
      </c>
      <c r="E17" s="201">
        <f t="shared" si="1"/>
        <v>1.380952380952381</v>
      </c>
      <c r="F17" s="77">
        <v>227</v>
      </c>
      <c r="G17" s="201">
        <f t="shared" si="2"/>
        <v>29.5495964592554</v>
      </c>
      <c r="H17" s="201">
        <f t="shared" si="3"/>
        <v>2.087164398675984</v>
      </c>
      <c r="I17" s="138">
        <f t="shared" si="4"/>
        <v>256</v>
      </c>
      <c r="J17" s="201">
        <f t="shared" si="5"/>
        <v>27.8775999128825</v>
      </c>
      <c r="K17" s="201">
        <f t="shared" si="6"/>
        <v>1.972872996300863</v>
      </c>
    </row>
    <row r="18" spans="1:11" ht="15.75" customHeight="1" thickBot="1">
      <c r="A18" s="245" t="s">
        <v>27</v>
      </c>
      <c r="B18" s="88" t="s">
        <v>28</v>
      </c>
      <c r="C18" s="98">
        <v>5</v>
      </c>
      <c r="D18" s="200">
        <f t="shared" si="0"/>
        <v>3.331112591605596</v>
      </c>
      <c r="E18" s="200">
        <f t="shared" si="1"/>
        <v>0.23809523809523808</v>
      </c>
      <c r="F18" s="98">
        <v>2916</v>
      </c>
      <c r="G18" s="200">
        <f t="shared" si="2"/>
        <v>379.58864878937777</v>
      </c>
      <c r="H18" s="200">
        <f t="shared" si="3"/>
        <v>26.81132769400515</v>
      </c>
      <c r="I18" s="137">
        <f t="shared" si="4"/>
        <v>2921</v>
      </c>
      <c r="J18" s="200">
        <f t="shared" si="5"/>
        <v>318.0877708809757</v>
      </c>
      <c r="K18" s="200">
        <f t="shared" si="6"/>
        <v>22.51078914919852</v>
      </c>
    </row>
    <row r="19" spans="1:11" ht="12.75">
      <c r="A19" s="246"/>
      <c r="B19" s="171" t="s">
        <v>29</v>
      </c>
      <c r="C19" s="218">
        <v>1</v>
      </c>
      <c r="D19" s="172">
        <f t="shared" si="0"/>
        <v>0.6662225183211192</v>
      </c>
      <c r="E19" s="172">
        <f t="shared" si="1"/>
        <v>0.047619047619047616</v>
      </c>
      <c r="F19" s="218">
        <v>1510</v>
      </c>
      <c r="G19" s="172">
        <f t="shared" si="2"/>
        <v>196.56339494923196</v>
      </c>
      <c r="H19" s="172">
        <f t="shared" si="3"/>
        <v>13.883780801765354</v>
      </c>
      <c r="I19" s="155">
        <f t="shared" si="4"/>
        <v>1511</v>
      </c>
      <c r="J19" s="172">
        <f t="shared" si="5"/>
        <v>164.54317761080256</v>
      </c>
      <c r="K19" s="172">
        <f t="shared" si="6"/>
        <v>11.644574599260173</v>
      </c>
    </row>
    <row r="20" spans="1:11" ht="12.75">
      <c r="A20" s="246"/>
      <c r="B20" s="173" t="s">
        <v>64</v>
      </c>
      <c r="C20" s="222"/>
      <c r="D20" s="174">
        <f t="shared" si="0"/>
        <v>0</v>
      </c>
      <c r="E20" s="174">
        <f t="shared" si="1"/>
        <v>0</v>
      </c>
      <c r="F20" s="222">
        <v>407</v>
      </c>
      <c r="G20" s="174">
        <f t="shared" si="2"/>
        <v>52.98099453267378</v>
      </c>
      <c r="H20" s="174">
        <f t="shared" si="3"/>
        <v>3.742184626700993</v>
      </c>
      <c r="I20" s="152">
        <f t="shared" si="4"/>
        <v>407</v>
      </c>
      <c r="J20" s="174">
        <f t="shared" si="5"/>
        <v>44.32102798649679</v>
      </c>
      <c r="K20" s="174">
        <f t="shared" si="6"/>
        <v>3.1365598027127004</v>
      </c>
    </row>
    <row r="21" spans="1:11" ht="12.75">
      <c r="A21" s="247"/>
      <c r="B21" s="173" t="s">
        <v>30</v>
      </c>
      <c r="C21" s="222"/>
      <c r="D21" s="174">
        <f t="shared" si="0"/>
        <v>0</v>
      </c>
      <c r="E21" s="174">
        <f t="shared" si="1"/>
        <v>0</v>
      </c>
      <c r="F21" s="222">
        <v>334</v>
      </c>
      <c r="G21" s="174">
        <f t="shared" si="2"/>
        <v>43.47826086956522</v>
      </c>
      <c r="H21" s="174">
        <f t="shared" si="3"/>
        <v>3.070981978668628</v>
      </c>
      <c r="I21" s="152">
        <f t="shared" si="4"/>
        <v>334</v>
      </c>
      <c r="J21" s="174">
        <f t="shared" si="5"/>
        <v>36.37155613633889</v>
      </c>
      <c r="K21" s="174">
        <f t="shared" si="6"/>
        <v>2.5739827373612822</v>
      </c>
    </row>
    <row r="22" spans="1:11" ht="18.75" customHeight="1" thickBot="1">
      <c r="A22" s="245" t="s">
        <v>31</v>
      </c>
      <c r="B22" s="88" t="s">
        <v>32</v>
      </c>
      <c r="C22" s="98">
        <v>544</v>
      </c>
      <c r="D22" s="200">
        <f t="shared" si="0"/>
        <v>362.42504996668885</v>
      </c>
      <c r="E22" s="200">
        <f t="shared" si="1"/>
        <v>25.904761904761905</v>
      </c>
      <c r="F22" s="98">
        <v>598</v>
      </c>
      <c r="G22" s="200">
        <f t="shared" si="2"/>
        <v>77.8443113772455</v>
      </c>
      <c r="H22" s="200">
        <f t="shared" si="3"/>
        <v>5.498344979771975</v>
      </c>
      <c r="I22" s="137">
        <f t="shared" si="4"/>
        <v>1142</v>
      </c>
      <c r="J22" s="200">
        <f t="shared" si="5"/>
        <v>124.36023086137428</v>
      </c>
      <c r="K22" s="200">
        <f t="shared" si="6"/>
        <v>8.800863131935882</v>
      </c>
    </row>
    <row r="23" spans="1:11" ht="12.75">
      <c r="A23" s="246"/>
      <c r="B23" s="171" t="s">
        <v>33</v>
      </c>
      <c r="C23" s="218">
        <v>233</v>
      </c>
      <c r="D23" s="172">
        <f t="shared" si="0"/>
        <v>155.22984676882078</v>
      </c>
      <c r="E23" s="172">
        <f t="shared" si="1"/>
        <v>11.095238095238095</v>
      </c>
      <c r="F23" s="218">
        <v>81</v>
      </c>
      <c r="G23" s="172">
        <f t="shared" si="2"/>
        <v>10.544129133038272</v>
      </c>
      <c r="H23" s="172">
        <f t="shared" si="3"/>
        <v>0.7447591026112541</v>
      </c>
      <c r="I23" s="155">
        <f t="shared" si="4"/>
        <v>314</v>
      </c>
      <c r="J23" s="172">
        <f t="shared" si="5"/>
        <v>34.193618643144944</v>
      </c>
      <c r="K23" s="172">
        <f t="shared" si="6"/>
        <v>2.4198520345252774</v>
      </c>
    </row>
    <row r="24" spans="1:11" ht="12.75">
      <c r="A24" s="246"/>
      <c r="B24" s="173" t="s">
        <v>55</v>
      </c>
      <c r="C24" s="222">
        <v>46</v>
      </c>
      <c r="D24" s="174">
        <f t="shared" si="0"/>
        <v>30.646235842771485</v>
      </c>
      <c r="E24" s="174">
        <f t="shared" si="1"/>
        <v>2.1904761904761907</v>
      </c>
      <c r="F24" s="222">
        <v>74</v>
      </c>
      <c r="G24" s="174">
        <f t="shared" si="2"/>
        <v>9.632908096849778</v>
      </c>
      <c r="H24" s="174">
        <f t="shared" si="3"/>
        <v>0.680397204854726</v>
      </c>
      <c r="I24" s="152">
        <f t="shared" si="4"/>
        <v>120</v>
      </c>
      <c r="J24" s="174">
        <f t="shared" si="5"/>
        <v>13.067624959163672</v>
      </c>
      <c r="K24" s="174">
        <f t="shared" si="6"/>
        <v>0.9247842170160296</v>
      </c>
    </row>
    <row r="25" spans="1:11" ht="12.75">
      <c r="A25" s="247"/>
      <c r="B25" s="173" t="s">
        <v>56</v>
      </c>
      <c r="C25" s="222">
        <v>197</v>
      </c>
      <c r="D25" s="174">
        <f t="shared" si="0"/>
        <v>131.2458361092605</v>
      </c>
      <c r="E25" s="174">
        <f t="shared" si="1"/>
        <v>9.380952380952381</v>
      </c>
      <c r="F25" s="222">
        <v>72</v>
      </c>
      <c r="G25" s="174">
        <f t="shared" si="2"/>
        <v>9.372559229367353</v>
      </c>
      <c r="H25" s="174">
        <f t="shared" si="3"/>
        <v>0.6620080912100037</v>
      </c>
      <c r="I25" s="152">
        <f t="shared" si="4"/>
        <v>269</v>
      </c>
      <c r="J25" s="174">
        <f t="shared" si="5"/>
        <v>29.293259283458564</v>
      </c>
      <c r="K25" s="174">
        <f t="shared" si="6"/>
        <v>2.0730579531442666</v>
      </c>
    </row>
    <row r="26" spans="1:11" ht="15" customHeight="1">
      <c r="A26" s="21" t="s">
        <v>34</v>
      </c>
      <c r="B26" s="12" t="s">
        <v>35</v>
      </c>
      <c r="C26" s="77">
        <v>45</v>
      </c>
      <c r="D26" s="201">
        <f t="shared" si="0"/>
        <v>29.980013324450365</v>
      </c>
      <c r="E26" s="201">
        <f t="shared" si="1"/>
        <v>2.142857142857143</v>
      </c>
      <c r="F26" s="77">
        <v>472</v>
      </c>
      <c r="G26" s="201">
        <f t="shared" si="2"/>
        <v>61.442332725852644</v>
      </c>
      <c r="H26" s="201">
        <f t="shared" si="3"/>
        <v>4.339830820154469</v>
      </c>
      <c r="I26" s="138">
        <f t="shared" si="4"/>
        <v>517</v>
      </c>
      <c r="J26" s="201">
        <f t="shared" si="5"/>
        <v>56.299684199063485</v>
      </c>
      <c r="K26" s="201">
        <f t="shared" si="6"/>
        <v>3.9842786683107274</v>
      </c>
    </row>
    <row r="27" spans="1:11" ht="14.25">
      <c r="A27" s="21" t="s">
        <v>36</v>
      </c>
      <c r="B27" s="12" t="s">
        <v>37</v>
      </c>
      <c r="C27" s="77">
        <v>166</v>
      </c>
      <c r="D27" s="201">
        <f t="shared" si="0"/>
        <v>110.5929380413058</v>
      </c>
      <c r="E27" s="201">
        <f t="shared" si="1"/>
        <v>7.904761904761905</v>
      </c>
      <c r="F27" s="77">
        <v>402</v>
      </c>
      <c r="G27" s="201">
        <f t="shared" si="2"/>
        <v>52.33012236396772</v>
      </c>
      <c r="H27" s="201">
        <f t="shared" si="3"/>
        <v>3.6962118425891872</v>
      </c>
      <c r="I27" s="138">
        <f t="shared" si="4"/>
        <v>568</v>
      </c>
      <c r="J27" s="201">
        <f t="shared" si="5"/>
        <v>61.85342480670805</v>
      </c>
      <c r="K27" s="201">
        <f t="shared" si="6"/>
        <v>4.37731196054254</v>
      </c>
    </row>
    <row r="28" spans="1:11" ht="22.5" customHeight="1">
      <c r="A28" s="21" t="s">
        <v>38</v>
      </c>
      <c r="B28" s="12" t="s">
        <v>62</v>
      </c>
      <c r="C28" s="77">
        <v>28</v>
      </c>
      <c r="D28" s="201">
        <f t="shared" si="0"/>
        <v>18.65423051299134</v>
      </c>
      <c r="E28" s="201">
        <f t="shared" si="1"/>
        <v>1.3333333333333333</v>
      </c>
      <c r="F28" s="77">
        <v>957</v>
      </c>
      <c r="G28" s="201">
        <f t="shared" si="2"/>
        <v>124.57693309034106</v>
      </c>
      <c r="H28" s="201">
        <f t="shared" si="3"/>
        <v>8.799190878999632</v>
      </c>
      <c r="I28" s="138">
        <f t="shared" si="4"/>
        <v>985</v>
      </c>
      <c r="J28" s="201">
        <f t="shared" si="5"/>
        <v>107.26342153980181</v>
      </c>
      <c r="K28" s="201">
        <f t="shared" si="6"/>
        <v>7.590937114673243</v>
      </c>
    </row>
    <row r="29" spans="1:11" ht="15" customHeight="1" thickBot="1">
      <c r="A29" s="270" t="s">
        <v>40</v>
      </c>
      <c r="B29" s="88" t="s">
        <v>41</v>
      </c>
      <c r="C29" s="98">
        <v>159</v>
      </c>
      <c r="D29" s="200">
        <f t="shared" si="0"/>
        <v>105.92938041305796</v>
      </c>
      <c r="E29" s="200">
        <f t="shared" si="1"/>
        <v>7.571428571428571</v>
      </c>
      <c r="F29" s="98">
        <v>1055</v>
      </c>
      <c r="G29" s="200">
        <f t="shared" si="2"/>
        <v>137.33402759697995</v>
      </c>
      <c r="H29" s="200">
        <f t="shared" si="3"/>
        <v>9.700257447591026</v>
      </c>
      <c r="I29" s="137">
        <f t="shared" si="4"/>
        <v>1214</v>
      </c>
      <c r="J29" s="200">
        <f t="shared" si="5"/>
        <v>132.2008058368725</v>
      </c>
      <c r="K29" s="200">
        <f t="shared" si="6"/>
        <v>9.3557336621455</v>
      </c>
    </row>
    <row r="30" spans="1:11" ht="12.75">
      <c r="A30" s="271"/>
      <c r="B30" s="171" t="s">
        <v>42</v>
      </c>
      <c r="C30" s="218">
        <v>93</v>
      </c>
      <c r="D30" s="172">
        <f t="shared" si="0"/>
        <v>61.95869420386409</v>
      </c>
      <c r="E30" s="172">
        <f t="shared" si="1"/>
        <v>4.428571428571429</v>
      </c>
      <c r="F30" s="218">
        <v>437</v>
      </c>
      <c r="G30" s="172">
        <f t="shared" si="2"/>
        <v>56.88622754491018</v>
      </c>
      <c r="H30" s="172">
        <f t="shared" si="3"/>
        <v>4.018021331371828</v>
      </c>
      <c r="I30" s="155">
        <f t="shared" si="4"/>
        <v>530</v>
      </c>
      <c r="J30" s="172">
        <f t="shared" si="5"/>
        <v>57.71534356963955</v>
      </c>
      <c r="K30" s="172">
        <f t="shared" si="6"/>
        <v>4.084463625154131</v>
      </c>
    </row>
    <row r="31" spans="1:11" ht="14.25">
      <c r="A31" s="23" t="s">
        <v>43</v>
      </c>
      <c r="B31" s="12" t="s">
        <v>44</v>
      </c>
      <c r="C31" s="77">
        <v>4</v>
      </c>
      <c r="D31" s="201">
        <f t="shared" si="0"/>
        <v>2.664890073284477</v>
      </c>
      <c r="E31" s="201">
        <f t="shared" si="1"/>
        <v>0.19047619047619047</v>
      </c>
      <c r="F31" s="77">
        <v>44</v>
      </c>
      <c r="G31" s="201">
        <f t="shared" si="2"/>
        <v>5.727675084613382</v>
      </c>
      <c r="H31" s="201">
        <f t="shared" si="3"/>
        <v>0.4045605001838911</v>
      </c>
      <c r="I31" s="138">
        <f t="shared" si="4"/>
        <v>48</v>
      </c>
      <c r="J31" s="201">
        <f t="shared" si="5"/>
        <v>5.227049983665469</v>
      </c>
      <c r="K31" s="201">
        <f t="shared" si="6"/>
        <v>0.36991368680641185</v>
      </c>
    </row>
    <row r="32" spans="1:11" ht="14.25">
      <c r="A32" s="23" t="s">
        <v>45</v>
      </c>
      <c r="B32" s="12" t="s">
        <v>46</v>
      </c>
      <c r="C32" s="77">
        <v>2</v>
      </c>
      <c r="D32" s="201">
        <f t="shared" si="0"/>
        <v>1.3324450366422385</v>
      </c>
      <c r="E32" s="201">
        <f t="shared" si="1"/>
        <v>0.09523809523809523</v>
      </c>
      <c r="F32" s="77"/>
      <c r="G32" s="201">
        <f t="shared" si="2"/>
        <v>0</v>
      </c>
      <c r="H32" s="201">
        <f t="shared" si="3"/>
        <v>0</v>
      </c>
      <c r="I32" s="138">
        <f t="shared" si="4"/>
        <v>2</v>
      </c>
      <c r="J32" s="201">
        <f t="shared" si="5"/>
        <v>0.21779374931939452</v>
      </c>
      <c r="K32" s="201">
        <f t="shared" si="6"/>
        <v>0.015413070283600493</v>
      </c>
    </row>
    <row r="33" spans="1:11" ht="14.25">
      <c r="A33" s="23" t="s">
        <v>47</v>
      </c>
      <c r="B33" s="12" t="s">
        <v>48</v>
      </c>
      <c r="C33" s="77">
        <v>25</v>
      </c>
      <c r="D33" s="201">
        <f t="shared" si="0"/>
        <v>16.655562958027982</v>
      </c>
      <c r="E33" s="201">
        <f t="shared" si="1"/>
        <v>1.1904761904761905</v>
      </c>
      <c r="F33" s="77">
        <v>5</v>
      </c>
      <c r="G33" s="201">
        <f t="shared" si="2"/>
        <v>0.6508721687060661</v>
      </c>
      <c r="H33" s="201">
        <f t="shared" si="3"/>
        <v>0.04597278411180581</v>
      </c>
      <c r="I33" s="138">
        <f t="shared" si="4"/>
        <v>30</v>
      </c>
      <c r="J33" s="201">
        <f t="shared" si="5"/>
        <v>3.266906239790918</v>
      </c>
      <c r="K33" s="201">
        <f t="shared" si="6"/>
        <v>0.2311960542540074</v>
      </c>
    </row>
    <row r="34" spans="1:11" ht="14.25">
      <c r="A34" s="23" t="s">
        <v>49</v>
      </c>
      <c r="B34" s="12" t="s">
        <v>50</v>
      </c>
      <c r="C34" s="77">
        <v>66</v>
      </c>
      <c r="D34" s="201">
        <f t="shared" si="0"/>
        <v>43.97068620919387</v>
      </c>
      <c r="E34" s="201">
        <f t="shared" si="1"/>
        <v>3.142857142857143</v>
      </c>
      <c r="F34" s="77">
        <v>164</v>
      </c>
      <c r="G34" s="201">
        <f t="shared" si="2"/>
        <v>21.348607133558968</v>
      </c>
      <c r="H34" s="201">
        <f t="shared" si="3"/>
        <v>1.5079073188672305</v>
      </c>
      <c r="I34" s="138">
        <f t="shared" si="4"/>
        <v>230</v>
      </c>
      <c r="J34" s="201">
        <f t="shared" si="5"/>
        <v>25.04628117173037</v>
      </c>
      <c r="K34" s="201">
        <f t="shared" si="6"/>
        <v>1.7725030826140566</v>
      </c>
    </row>
    <row r="35" spans="1:11" ht="15" thickBot="1">
      <c r="A35" s="62" t="s">
        <v>51</v>
      </c>
      <c r="B35" s="50" t="s">
        <v>52</v>
      </c>
      <c r="C35" s="98">
        <v>245</v>
      </c>
      <c r="D35" s="200">
        <f t="shared" si="0"/>
        <v>163.22451698867422</v>
      </c>
      <c r="E35" s="200">
        <f t="shared" si="1"/>
        <v>11.666666666666666</v>
      </c>
      <c r="F35" s="98">
        <v>613</v>
      </c>
      <c r="G35" s="200">
        <f t="shared" si="2"/>
        <v>79.79692788336371</v>
      </c>
      <c r="H35" s="200">
        <f t="shared" si="3"/>
        <v>5.636263332107393</v>
      </c>
      <c r="I35" s="137">
        <f t="shared" si="4"/>
        <v>858</v>
      </c>
      <c r="J35" s="200">
        <f t="shared" si="5"/>
        <v>93.43351845802026</v>
      </c>
      <c r="K35" s="200">
        <f t="shared" si="6"/>
        <v>6.612207151664611</v>
      </c>
    </row>
    <row r="36" spans="1:11" ht="15">
      <c r="A36" s="262" t="s">
        <v>53</v>
      </c>
      <c r="B36" s="263"/>
      <c r="C36" s="229">
        <f>C7+C9+C11+C12+SUM(C14:C18)+C22+SUM(C26:C29)+SUM(C31:C35)</f>
        <v>2100</v>
      </c>
      <c r="D36" s="170">
        <f t="shared" si="0"/>
        <v>1399.0672884743503</v>
      </c>
      <c r="E36" s="170">
        <f t="shared" si="1"/>
        <v>100</v>
      </c>
      <c r="F36" s="229">
        <f>F7+F9+F11+F12+SUM(F14:F18)+F22+SUM(F26:F29)+SUM(F31:F35)</f>
        <v>10876</v>
      </c>
      <c r="G36" s="170">
        <f t="shared" si="2"/>
        <v>1415.777141369435</v>
      </c>
      <c r="H36" s="170">
        <f t="shared" si="3"/>
        <v>100</v>
      </c>
      <c r="I36" s="162">
        <f>I7+I9+I11+I12+SUM(I14:I18)+I22+SUM(I26:I29)+SUM(I31:I35)</f>
        <v>12976</v>
      </c>
      <c r="J36" s="170">
        <f t="shared" si="5"/>
        <v>1413.0458455842318</v>
      </c>
      <c r="K36" s="170">
        <f t="shared" si="6"/>
        <v>100</v>
      </c>
    </row>
    <row r="37" ht="12.75">
      <c r="B37" s="243"/>
    </row>
  </sheetData>
  <mergeCells count="13">
    <mergeCell ref="A2:K2"/>
    <mergeCell ref="A7:A8"/>
    <mergeCell ref="A9:A10"/>
    <mergeCell ref="A12:A13"/>
    <mergeCell ref="C5:E5"/>
    <mergeCell ref="F5:H5"/>
    <mergeCell ref="I5:K5"/>
    <mergeCell ref="B5:B6"/>
    <mergeCell ref="A5:A6"/>
    <mergeCell ref="A18:A21"/>
    <mergeCell ref="A22:A25"/>
    <mergeCell ref="A29:A30"/>
    <mergeCell ref="A36:B36"/>
  </mergeCells>
  <printOptions horizontalCentered="1" verticalCentered="1"/>
  <pageMargins left="0.75" right="0.75" top="0.22" bottom="0.3937007874015748" header="0.22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K36"/>
  <sheetViews>
    <sheetView workbookViewId="0" topLeftCell="A1">
      <selection activeCell="G4" sqref="G4"/>
    </sheetView>
  </sheetViews>
  <sheetFormatPr defaultColWidth="9.140625" defaultRowHeight="12.75"/>
  <cols>
    <col min="1" max="1" width="6.00390625" style="0" customWidth="1"/>
    <col min="2" max="2" width="53.7109375" style="0" customWidth="1"/>
    <col min="4" max="4" width="10.421875" style="0" customWidth="1"/>
    <col min="7" max="7" width="10.421875" style="0" customWidth="1"/>
    <col min="10" max="10" width="10.00390625" style="0" customWidth="1"/>
  </cols>
  <sheetData>
    <row r="2" spans="1:11" ht="12.75">
      <c r="A2" s="1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3"/>
      <c r="I3" s="3"/>
      <c r="J3" s="3"/>
      <c r="K3" s="3"/>
    </row>
    <row r="4" spans="1:10" ht="12.75">
      <c r="A4" s="4"/>
      <c r="C4" s="5"/>
      <c r="D4" s="6">
        <f>Елена!D4+Златарица!D4</f>
        <v>2164</v>
      </c>
      <c r="E4" s="5"/>
      <c r="F4" s="5"/>
      <c r="G4" s="6">
        <f>Елена!G4+Златарица!G4</f>
        <v>10926.5</v>
      </c>
      <c r="H4" s="5"/>
      <c r="I4" s="5"/>
      <c r="J4" s="6">
        <f>Елена!J4+Златарица!J4</f>
        <v>13090.5</v>
      </c>
    </row>
    <row r="5" spans="1:11" ht="12.75">
      <c r="A5" s="22" t="s">
        <v>0</v>
      </c>
      <c r="B5" s="7"/>
      <c r="C5" s="8" t="s">
        <v>1</v>
      </c>
      <c r="D5" s="9"/>
      <c r="E5" s="10"/>
      <c r="F5" s="8" t="s">
        <v>2</v>
      </c>
      <c r="G5" s="9"/>
      <c r="H5" s="10"/>
      <c r="I5" s="8" t="s">
        <v>3</v>
      </c>
      <c r="J5" s="9"/>
      <c r="K5" s="10"/>
    </row>
    <row r="6" spans="1:11" ht="39.75" customHeight="1">
      <c r="A6" s="17" t="s">
        <v>4</v>
      </c>
      <c r="B6" s="17" t="s">
        <v>57</v>
      </c>
      <c r="C6" s="18" t="s">
        <v>5</v>
      </c>
      <c r="D6" s="18" t="s">
        <v>6</v>
      </c>
      <c r="E6" s="18" t="s">
        <v>7</v>
      </c>
      <c r="F6" s="18" t="s">
        <v>5</v>
      </c>
      <c r="G6" s="18" t="s">
        <v>6</v>
      </c>
      <c r="H6" s="18" t="s">
        <v>7</v>
      </c>
      <c r="I6" s="18" t="s">
        <v>5</v>
      </c>
      <c r="J6" s="18" t="s">
        <v>6</v>
      </c>
      <c r="K6" s="18" t="s">
        <v>7</v>
      </c>
    </row>
    <row r="7" spans="1:11" ht="12.75">
      <c r="A7" s="21" t="s">
        <v>8</v>
      </c>
      <c r="B7" s="12" t="s">
        <v>9</v>
      </c>
      <c r="C7" s="31"/>
      <c r="D7" s="25">
        <f aca="true" t="shared" si="0" ref="D7:D36">C7*1000/$D$4</f>
        <v>0</v>
      </c>
      <c r="E7" s="25" t="e">
        <f aca="true" t="shared" si="1" ref="E7:E36">C7*100/C$36</f>
        <v>#DIV/0!</v>
      </c>
      <c r="F7" s="26"/>
      <c r="G7" s="25">
        <f aca="true" t="shared" si="2" ref="G7:G36">F7*1000/$G$4</f>
        <v>0</v>
      </c>
      <c r="H7" s="25" t="e">
        <f aca="true" t="shared" si="3" ref="H7:H36">F7*100/F$36</f>
        <v>#DIV/0!</v>
      </c>
      <c r="I7" s="24"/>
      <c r="J7" s="25">
        <f aca="true" t="shared" si="4" ref="J7:J36">I7*1000/$J$4</f>
        <v>0</v>
      </c>
      <c r="K7" s="25" t="e">
        <f aca="true" t="shared" si="5" ref="K7:K36">I7*100/I$36</f>
        <v>#DIV/0!</v>
      </c>
    </row>
    <row r="8" spans="1:11" ht="12.75">
      <c r="A8" s="19"/>
      <c r="B8" s="13" t="s">
        <v>10</v>
      </c>
      <c r="C8" s="27"/>
      <c r="D8" s="28">
        <f t="shared" si="0"/>
        <v>0</v>
      </c>
      <c r="E8" s="28" t="e">
        <f t="shared" si="1"/>
        <v>#DIV/0!</v>
      </c>
      <c r="F8" s="29"/>
      <c r="G8" s="28">
        <f t="shared" si="2"/>
        <v>0</v>
      </c>
      <c r="H8" s="28" t="e">
        <f t="shared" si="3"/>
        <v>#DIV/0!</v>
      </c>
      <c r="I8" s="27"/>
      <c r="J8" s="28">
        <f t="shared" si="4"/>
        <v>0</v>
      </c>
      <c r="K8" s="28" t="e">
        <f t="shared" si="5"/>
        <v>#DIV/0!</v>
      </c>
    </row>
    <row r="9" spans="1:11" ht="12.75">
      <c r="A9" s="21" t="s">
        <v>11</v>
      </c>
      <c r="B9" s="12" t="s">
        <v>12</v>
      </c>
      <c r="C9" s="24"/>
      <c r="D9" s="25">
        <f t="shared" si="0"/>
        <v>0</v>
      </c>
      <c r="E9" s="25" t="e">
        <f t="shared" si="1"/>
        <v>#DIV/0!</v>
      </c>
      <c r="F9" s="26"/>
      <c r="G9" s="25">
        <f t="shared" si="2"/>
        <v>0</v>
      </c>
      <c r="H9" s="25" t="e">
        <f t="shared" si="3"/>
        <v>#DIV/0!</v>
      </c>
      <c r="I9" s="24"/>
      <c r="J9" s="25">
        <f t="shared" si="4"/>
        <v>0</v>
      </c>
      <c r="K9" s="25" t="e">
        <f t="shared" si="5"/>
        <v>#DIV/0!</v>
      </c>
    </row>
    <row r="10" spans="1:11" ht="12.75">
      <c r="A10" s="11"/>
      <c r="B10" s="13" t="s">
        <v>13</v>
      </c>
      <c r="C10" s="27"/>
      <c r="D10" s="28">
        <f t="shared" si="0"/>
        <v>0</v>
      </c>
      <c r="E10" s="28" t="e">
        <f t="shared" si="1"/>
        <v>#DIV/0!</v>
      </c>
      <c r="F10" s="29"/>
      <c r="G10" s="28">
        <f t="shared" si="2"/>
        <v>0</v>
      </c>
      <c r="H10" s="28" t="e">
        <f t="shared" si="3"/>
        <v>#DIV/0!</v>
      </c>
      <c r="I10" s="27"/>
      <c r="J10" s="28">
        <f t="shared" si="4"/>
        <v>0</v>
      </c>
      <c r="K10" s="28" t="e">
        <f t="shared" si="5"/>
        <v>#DIV/0!</v>
      </c>
    </row>
    <row r="11" spans="1:11" ht="12.75">
      <c r="A11" s="21" t="s">
        <v>14</v>
      </c>
      <c r="B11" s="12" t="s">
        <v>15</v>
      </c>
      <c r="C11" s="24"/>
      <c r="D11" s="25">
        <f t="shared" si="0"/>
        <v>0</v>
      </c>
      <c r="E11" s="25" t="e">
        <f t="shared" si="1"/>
        <v>#DIV/0!</v>
      </c>
      <c r="F11" s="26"/>
      <c r="G11" s="25">
        <f t="shared" si="2"/>
        <v>0</v>
      </c>
      <c r="H11" s="25" t="e">
        <f t="shared" si="3"/>
        <v>#DIV/0!</v>
      </c>
      <c r="I11" s="24"/>
      <c r="J11" s="25">
        <f t="shared" si="4"/>
        <v>0</v>
      </c>
      <c r="K11" s="25" t="e">
        <f t="shared" si="5"/>
        <v>#DIV/0!</v>
      </c>
    </row>
    <row r="12" spans="1:11" ht="25.5">
      <c r="A12" s="21" t="s">
        <v>16</v>
      </c>
      <c r="B12" s="12" t="s">
        <v>17</v>
      </c>
      <c r="C12" s="24"/>
      <c r="D12" s="25">
        <f t="shared" si="0"/>
        <v>0</v>
      </c>
      <c r="E12" s="25" t="e">
        <f t="shared" si="1"/>
        <v>#DIV/0!</v>
      </c>
      <c r="F12" s="26"/>
      <c r="G12" s="25">
        <f t="shared" si="2"/>
        <v>0</v>
      </c>
      <c r="H12" s="25" t="e">
        <f t="shared" si="3"/>
        <v>#DIV/0!</v>
      </c>
      <c r="I12" s="24"/>
      <c r="J12" s="25">
        <f t="shared" si="4"/>
        <v>0</v>
      </c>
      <c r="K12" s="25" t="e">
        <f t="shared" si="5"/>
        <v>#DIV/0!</v>
      </c>
    </row>
    <row r="13" spans="1:11" ht="12.75">
      <c r="A13" s="21"/>
      <c r="B13" s="15" t="s">
        <v>18</v>
      </c>
      <c r="C13" s="27"/>
      <c r="D13" s="28">
        <f t="shared" si="0"/>
        <v>0</v>
      </c>
      <c r="E13" s="28" t="e">
        <f t="shared" si="1"/>
        <v>#DIV/0!</v>
      </c>
      <c r="F13" s="29"/>
      <c r="G13" s="28">
        <f t="shared" si="2"/>
        <v>0</v>
      </c>
      <c r="H13" s="28" t="e">
        <f t="shared" si="3"/>
        <v>#DIV/0!</v>
      </c>
      <c r="I13" s="27"/>
      <c r="J13" s="28">
        <f t="shared" si="4"/>
        <v>0</v>
      </c>
      <c r="K13" s="28" t="e">
        <f t="shared" si="5"/>
        <v>#DIV/0!</v>
      </c>
    </row>
    <row r="14" spans="1:11" ht="12.75">
      <c r="A14" s="19" t="s">
        <v>19</v>
      </c>
      <c r="B14" s="14" t="s">
        <v>20</v>
      </c>
      <c r="C14" s="24"/>
      <c r="D14" s="25">
        <f t="shared" si="0"/>
        <v>0</v>
      </c>
      <c r="E14" s="25" t="e">
        <f t="shared" si="1"/>
        <v>#DIV/0!</v>
      </c>
      <c r="F14" s="26"/>
      <c r="G14" s="25">
        <f t="shared" si="2"/>
        <v>0</v>
      </c>
      <c r="H14" s="25" t="e">
        <f t="shared" si="3"/>
        <v>#DIV/0!</v>
      </c>
      <c r="I14" s="24"/>
      <c r="J14" s="25">
        <f t="shared" si="4"/>
        <v>0</v>
      </c>
      <c r="K14" s="25" t="e">
        <f t="shared" si="5"/>
        <v>#DIV/0!</v>
      </c>
    </row>
    <row r="15" spans="1:11" ht="12.75">
      <c r="A15" s="19" t="s">
        <v>21</v>
      </c>
      <c r="B15" s="14" t="s">
        <v>22</v>
      </c>
      <c r="C15" s="24"/>
      <c r="D15" s="25">
        <f t="shared" si="0"/>
        <v>0</v>
      </c>
      <c r="E15" s="25" t="e">
        <f t="shared" si="1"/>
        <v>#DIV/0!</v>
      </c>
      <c r="F15" s="26"/>
      <c r="G15" s="25">
        <f t="shared" si="2"/>
        <v>0</v>
      </c>
      <c r="H15" s="25" t="e">
        <f t="shared" si="3"/>
        <v>#DIV/0!</v>
      </c>
      <c r="I15" s="24"/>
      <c r="J15" s="25">
        <f t="shared" si="4"/>
        <v>0</v>
      </c>
      <c r="K15" s="25" t="e">
        <f t="shared" si="5"/>
        <v>#DIV/0!</v>
      </c>
    </row>
    <row r="16" spans="1:11" ht="12.75">
      <c r="A16" s="21" t="s">
        <v>23</v>
      </c>
      <c r="B16" s="12" t="s">
        <v>24</v>
      </c>
      <c r="C16" s="24"/>
      <c r="D16" s="25">
        <f t="shared" si="0"/>
        <v>0</v>
      </c>
      <c r="E16" s="25" t="e">
        <f t="shared" si="1"/>
        <v>#DIV/0!</v>
      </c>
      <c r="F16" s="26"/>
      <c r="G16" s="25">
        <f t="shared" si="2"/>
        <v>0</v>
      </c>
      <c r="H16" s="25" t="e">
        <f t="shared" si="3"/>
        <v>#DIV/0!</v>
      </c>
      <c r="I16" s="24"/>
      <c r="J16" s="25">
        <f t="shared" si="4"/>
        <v>0</v>
      </c>
      <c r="K16" s="25" t="e">
        <f t="shared" si="5"/>
        <v>#DIV/0!</v>
      </c>
    </row>
    <row r="17" spans="1:11" ht="12.75">
      <c r="A17" s="19" t="s">
        <v>25</v>
      </c>
      <c r="B17" s="14" t="s">
        <v>26</v>
      </c>
      <c r="C17" s="24"/>
      <c r="D17" s="25">
        <f t="shared" si="0"/>
        <v>0</v>
      </c>
      <c r="E17" s="25" t="e">
        <f t="shared" si="1"/>
        <v>#DIV/0!</v>
      </c>
      <c r="F17" s="26"/>
      <c r="G17" s="25">
        <f t="shared" si="2"/>
        <v>0</v>
      </c>
      <c r="H17" s="25" t="e">
        <f t="shared" si="3"/>
        <v>#DIV/0!</v>
      </c>
      <c r="I17" s="24"/>
      <c r="J17" s="25">
        <f t="shared" si="4"/>
        <v>0</v>
      </c>
      <c r="K17" s="25" t="e">
        <f t="shared" si="5"/>
        <v>#DIV/0!</v>
      </c>
    </row>
    <row r="18" spans="1:11" ht="12.75">
      <c r="A18" s="19" t="s">
        <v>27</v>
      </c>
      <c r="B18" s="14" t="s">
        <v>28</v>
      </c>
      <c r="C18" s="24"/>
      <c r="D18" s="25">
        <f t="shared" si="0"/>
        <v>0</v>
      </c>
      <c r="E18" s="25" t="e">
        <f t="shared" si="1"/>
        <v>#DIV/0!</v>
      </c>
      <c r="F18" s="26"/>
      <c r="G18" s="25">
        <f t="shared" si="2"/>
        <v>0</v>
      </c>
      <c r="H18" s="25" t="e">
        <f t="shared" si="3"/>
        <v>#DIV/0!</v>
      </c>
      <c r="I18" s="24"/>
      <c r="J18" s="25">
        <f t="shared" si="4"/>
        <v>0</v>
      </c>
      <c r="K18" s="25" t="e">
        <f t="shared" si="5"/>
        <v>#DIV/0!</v>
      </c>
    </row>
    <row r="19" spans="1:11" ht="12.75">
      <c r="A19" s="19"/>
      <c r="B19" s="13" t="s">
        <v>29</v>
      </c>
      <c r="C19" s="27"/>
      <c r="D19" s="28">
        <f t="shared" si="0"/>
        <v>0</v>
      </c>
      <c r="E19" s="28" t="e">
        <f t="shared" si="1"/>
        <v>#DIV/0!</v>
      </c>
      <c r="F19" s="29"/>
      <c r="G19" s="28">
        <f t="shared" si="2"/>
        <v>0</v>
      </c>
      <c r="H19" s="28" t="e">
        <f t="shared" si="3"/>
        <v>#DIV/0!</v>
      </c>
      <c r="I19" s="27"/>
      <c r="J19" s="28">
        <f t="shared" si="4"/>
        <v>0</v>
      </c>
      <c r="K19" s="28" t="e">
        <f t="shared" si="5"/>
        <v>#DIV/0!</v>
      </c>
    </row>
    <row r="20" spans="1:11" ht="12.75">
      <c r="A20" s="21"/>
      <c r="B20" s="30" t="s">
        <v>54</v>
      </c>
      <c r="C20" s="27"/>
      <c r="D20" s="28">
        <f t="shared" si="0"/>
        <v>0</v>
      </c>
      <c r="E20" s="28" t="e">
        <f t="shared" si="1"/>
        <v>#DIV/0!</v>
      </c>
      <c r="F20" s="29"/>
      <c r="G20" s="28">
        <f t="shared" si="2"/>
        <v>0</v>
      </c>
      <c r="H20" s="28" t="e">
        <f t="shared" si="3"/>
        <v>#DIV/0!</v>
      </c>
      <c r="I20" s="27"/>
      <c r="J20" s="28">
        <f t="shared" si="4"/>
        <v>0</v>
      </c>
      <c r="K20" s="28" t="e">
        <f t="shared" si="5"/>
        <v>#DIV/0!</v>
      </c>
    </row>
    <row r="21" spans="1:11" ht="12.75">
      <c r="A21" s="19"/>
      <c r="B21" s="13" t="s">
        <v>30</v>
      </c>
      <c r="C21" s="27"/>
      <c r="D21" s="28">
        <f t="shared" si="0"/>
        <v>0</v>
      </c>
      <c r="E21" s="28" t="e">
        <f t="shared" si="1"/>
        <v>#DIV/0!</v>
      </c>
      <c r="F21" s="29"/>
      <c r="G21" s="28">
        <f t="shared" si="2"/>
        <v>0</v>
      </c>
      <c r="H21" s="28" t="e">
        <f t="shared" si="3"/>
        <v>#DIV/0!</v>
      </c>
      <c r="I21" s="27"/>
      <c r="J21" s="28">
        <f t="shared" si="4"/>
        <v>0</v>
      </c>
      <c r="K21" s="28" t="e">
        <f t="shared" si="5"/>
        <v>#DIV/0!</v>
      </c>
    </row>
    <row r="22" spans="1:11" ht="12.75">
      <c r="A22" s="19" t="s">
        <v>31</v>
      </c>
      <c r="B22" s="14" t="s">
        <v>32</v>
      </c>
      <c r="C22" s="24"/>
      <c r="D22" s="25">
        <f t="shared" si="0"/>
        <v>0</v>
      </c>
      <c r="E22" s="25" t="e">
        <f t="shared" si="1"/>
        <v>#DIV/0!</v>
      </c>
      <c r="F22" s="26"/>
      <c r="G22" s="25">
        <f t="shared" si="2"/>
        <v>0</v>
      </c>
      <c r="H22" s="25" t="e">
        <f t="shared" si="3"/>
        <v>#DIV/0!</v>
      </c>
      <c r="I22" s="24"/>
      <c r="J22" s="25">
        <f t="shared" si="4"/>
        <v>0</v>
      </c>
      <c r="K22" s="25" t="e">
        <f t="shared" si="5"/>
        <v>#DIV/0!</v>
      </c>
    </row>
    <row r="23" spans="1:11" ht="12.75">
      <c r="A23" s="19"/>
      <c r="B23" s="13" t="s">
        <v>33</v>
      </c>
      <c r="C23" s="27"/>
      <c r="D23" s="28">
        <f t="shared" si="0"/>
        <v>0</v>
      </c>
      <c r="E23" s="28" t="e">
        <f t="shared" si="1"/>
        <v>#DIV/0!</v>
      </c>
      <c r="F23" s="29"/>
      <c r="G23" s="28">
        <f t="shared" si="2"/>
        <v>0</v>
      </c>
      <c r="H23" s="28" t="e">
        <f t="shared" si="3"/>
        <v>#DIV/0!</v>
      </c>
      <c r="I23" s="27"/>
      <c r="J23" s="28">
        <f t="shared" si="4"/>
        <v>0</v>
      </c>
      <c r="K23" s="28" t="e">
        <f t="shared" si="5"/>
        <v>#DIV/0!</v>
      </c>
    </row>
    <row r="24" spans="1:11" ht="12.75">
      <c r="A24" s="21"/>
      <c r="B24" s="15" t="s">
        <v>55</v>
      </c>
      <c r="C24" s="27"/>
      <c r="D24" s="28">
        <f t="shared" si="0"/>
        <v>0</v>
      </c>
      <c r="E24" s="28" t="e">
        <f t="shared" si="1"/>
        <v>#DIV/0!</v>
      </c>
      <c r="F24" s="29"/>
      <c r="G24" s="28">
        <f t="shared" si="2"/>
        <v>0</v>
      </c>
      <c r="H24" s="28" t="e">
        <f t="shared" si="3"/>
        <v>#DIV/0!</v>
      </c>
      <c r="I24" s="27"/>
      <c r="J24" s="28">
        <f t="shared" si="4"/>
        <v>0</v>
      </c>
      <c r="K24" s="28" t="e">
        <f t="shared" si="5"/>
        <v>#DIV/0!</v>
      </c>
    </row>
    <row r="25" spans="1:11" ht="12.75">
      <c r="A25" s="21"/>
      <c r="B25" s="15" t="s">
        <v>56</v>
      </c>
      <c r="C25" s="27"/>
      <c r="D25" s="28">
        <f t="shared" si="0"/>
        <v>0</v>
      </c>
      <c r="E25" s="28" t="e">
        <f t="shared" si="1"/>
        <v>#DIV/0!</v>
      </c>
      <c r="F25" s="29"/>
      <c r="G25" s="28">
        <f t="shared" si="2"/>
        <v>0</v>
      </c>
      <c r="H25" s="28" t="e">
        <f t="shared" si="3"/>
        <v>#DIV/0!</v>
      </c>
      <c r="I25" s="27"/>
      <c r="J25" s="28">
        <f t="shared" si="4"/>
        <v>0</v>
      </c>
      <c r="K25" s="28" t="e">
        <f t="shared" si="5"/>
        <v>#DIV/0!</v>
      </c>
    </row>
    <row r="26" spans="1:11" ht="12.75">
      <c r="A26" s="21" t="s">
        <v>34</v>
      </c>
      <c r="B26" s="12" t="s">
        <v>35</v>
      </c>
      <c r="C26" s="24"/>
      <c r="D26" s="25">
        <f t="shared" si="0"/>
        <v>0</v>
      </c>
      <c r="E26" s="25" t="e">
        <f t="shared" si="1"/>
        <v>#DIV/0!</v>
      </c>
      <c r="F26" s="26"/>
      <c r="G26" s="25">
        <f t="shared" si="2"/>
        <v>0</v>
      </c>
      <c r="H26" s="25" t="e">
        <f t="shared" si="3"/>
        <v>#DIV/0!</v>
      </c>
      <c r="I26" s="24"/>
      <c r="J26" s="25">
        <f t="shared" si="4"/>
        <v>0</v>
      </c>
      <c r="K26" s="25" t="e">
        <f t="shared" si="5"/>
        <v>#DIV/0!</v>
      </c>
    </row>
    <row r="27" spans="1:11" ht="12.75">
      <c r="A27" s="21" t="s">
        <v>36</v>
      </c>
      <c r="B27" s="12" t="s">
        <v>37</v>
      </c>
      <c r="C27" s="24"/>
      <c r="D27" s="25">
        <f t="shared" si="0"/>
        <v>0</v>
      </c>
      <c r="E27" s="25" t="e">
        <f t="shared" si="1"/>
        <v>#DIV/0!</v>
      </c>
      <c r="F27" s="26"/>
      <c r="G27" s="25">
        <f t="shared" si="2"/>
        <v>0</v>
      </c>
      <c r="H27" s="25" t="e">
        <f t="shared" si="3"/>
        <v>#DIV/0!</v>
      </c>
      <c r="I27" s="24"/>
      <c r="J27" s="25">
        <f t="shared" si="4"/>
        <v>0</v>
      </c>
      <c r="K27" s="25" t="e">
        <f t="shared" si="5"/>
        <v>#DIV/0!</v>
      </c>
    </row>
    <row r="28" spans="1:11" ht="25.5">
      <c r="A28" s="21" t="s">
        <v>38</v>
      </c>
      <c r="B28" s="12" t="s">
        <v>39</v>
      </c>
      <c r="C28" s="24"/>
      <c r="D28" s="25">
        <f t="shared" si="0"/>
        <v>0</v>
      </c>
      <c r="E28" s="25" t="e">
        <f t="shared" si="1"/>
        <v>#DIV/0!</v>
      </c>
      <c r="F28" s="26"/>
      <c r="G28" s="25">
        <f t="shared" si="2"/>
        <v>0</v>
      </c>
      <c r="H28" s="25" t="e">
        <f t="shared" si="3"/>
        <v>#DIV/0!</v>
      </c>
      <c r="I28" s="24"/>
      <c r="J28" s="25">
        <f t="shared" si="4"/>
        <v>0</v>
      </c>
      <c r="K28" s="25" t="e">
        <f t="shared" si="5"/>
        <v>#DIV/0!</v>
      </c>
    </row>
    <row r="29" spans="1:11" ht="12.75">
      <c r="A29" s="23" t="s">
        <v>40</v>
      </c>
      <c r="B29" s="16" t="s">
        <v>41</v>
      </c>
      <c r="C29" s="26"/>
      <c r="D29" s="25">
        <f t="shared" si="0"/>
        <v>0</v>
      </c>
      <c r="E29" s="25" t="e">
        <f t="shared" si="1"/>
        <v>#DIV/0!</v>
      </c>
      <c r="F29" s="26"/>
      <c r="G29" s="25">
        <f t="shared" si="2"/>
        <v>0</v>
      </c>
      <c r="H29" s="25" t="e">
        <f t="shared" si="3"/>
        <v>#DIV/0!</v>
      </c>
      <c r="I29" s="24"/>
      <c r="J29" s="25">
        <f t="shared" si="4"/>
        <v>0</v>
      </c>
      <c r="K29" s="25" t="e">
        <f t="shared" si="5"/>
        <v>#DIV/0!</v>
      </c>
    </row>
    <row r="30" spans="1:11" ht="12.75">
      <c r="A30" s="23"/>
      <c r="B30" s="15" t="s">
        <v>42</v>
      </c>
      <c r="C30" s="27"/>
      <c r="D30" s="28">
        <f t="shared" si="0"/>
        <v>0</v>
      </c>
      <c r="E30" s="28" t="e">
        <f t="shared" si="1"/>
        <v>#DIV/0!</v>
      </c>
      <c r="F30" s="27"/>
      <c r="G30" s="28">
        <f t="shared" si="2"/>
        <v>0</v>
      </c>
      <c r="H30" s="28" t="e">
        <f t="shared" si="3"/>
        <v>#DIV/0!</v>
      </c>
      <c r="I30" s="27"/>
      <c r="J30" s="28">
        <f t="shared" si="4"/>
        <v>0</v>
      </c>
      <c r="K30" s="28" t="e">
        <f t="shared" si="5"/>
        <v>#DIV/0!</v>
      </c>
    </row>
    <row r="31" spans="1:11" ht="12.75">
      <c r="A31" s="23" t="s">
        <v>43</v>
      </c>
      <c r="B31" s="12" t="s">
        <v>44</v>
      </c>
      <c r="C31" s="24"/>
      <c r="D31" s="25">
        <f t="shared" si="0"/>
        <v>0</v>
      </c>
      <c r="E31" s="25" t="e">
        <f t="shared" si="1"/>
        <v>#DIV/0!</v>
      </c>
      <c r="F31" s="24"/>
      <c r="G31" s="25">
        <f t="shared" si="2"/>
        <v>0</v>
      </c>
      <c r="H31" s="25" t="e">
        <f t="shared" si="3"/>
        <v>#DIV/0!</v>
      </c>
      <c r="I31" s="24"/>
      <c r="J31" s="25">
        <f t="shared" si="4"/>
        <v>0</v>
      </c>
      <c r="K31" s="25" t="e">
        <f t="shared" si="5"/>
        <v>#DIV/0!</v>
      </c>
    </row>
    <row r="32" spans="1:11" ht="12.75">
      <c r="A32" s="23" t="s">
        <v>45</v>
      </c>
      <c r="B32" s="12" t="s">
        <v>46</v>
      </c>
      <c r="C32" s="24"/>
      <c r="D32" s="25">
        <f t="shared" si="0"/>
        <v>0</v>
      </c>
      <c r="E32" s="25" t="e">
        <f t="shared" si="1"/>
        <v>#DIV/0!</v>
      </c>
      <c r="F32" s="24"/>
      <c r="G32" s="25">
        <f t="shared" si="2"/>
        <v>0</v>
      </c>
      <c r="H32" s="25" t="e">
        <f t="shared" si="3"/>
        <v>#DIV/0!</v>
      </c>
      <c r="I32" s="24"/>
      <c r="J32" s="25">
        <f t="shared" si="4"/>
        <v>0</v>
      </c>
      <c r="K32" s="25" t="e">
        <f t="shared" si="5"/>
        <v>#DIV/0!</v>
      </c>
    </row>
    <row r="33" spans="1:11" ht="12.75">
      <c r="A33" s="23" t="s">
        <v>47</v>
      </c>
      <c r="B33" s="12" t="s">
        <v>48</v>
      </c>
      <c r="C33" s="24"/>
      <c r="D33" s="25">
        <f t="shared" si="0"/>
        <v>0</v>
      </c>
      <c r="E33" s="25" t="e">
        <f t="shared" si="1"/>
        <v>#DIV/0!</v>
      </c>
      <c r="F33" s="24"/>
      <c r="G33" s="25">
        <f t="shared" si="2"/>
        <v>0</v>
      </c>
      <c r="H33" s="25" t="e">
        <f t="shared" si="3"/>
        <v>#DIV/0!</v>
      </c>
      <c r="I33" s="24"/>
      <c r="J33" s="25">
        <f t="shared" si="4"/>
        <v>0</v>
      </c>
      <c r="K33" s="25" t="e">
        <f t="shared" si="5"/>
        <v>#DIV/0!</v>
      </c>
    </row>
    <row r="34" spans="1:11" ht="12.75">
      <c r="A34" s="23" t="s">
        <v>49</v>
      </c>
      <c r="B34" s="12" t="s">
        <v>50</v>
      </c>
      <c r="C34" s="24"/>
      <c r="D34" s="25">
        <f t="shared" si="0"/>
        <v>0</v>
      </c>
      <c r="E34" s="25" t="e">
        <f t="shared" si="1"/>
        <v>#DIV/0!</v>
      </c>
      <c r="F34" s="24"/>
      <c r="G34" s="25">
        <f t="shared" si="2"/>
        <v>0</v>
      </c>
      <c r="H34" s="25" t="e">
        <f t="shared" si="3"/>
        <v>#DIV/0!</v>
      </c>
      <c r="I34" s="24"/>
      <c r="J34" s="25">
        <f t="shared" si="4"/>
        <v>0</v>
      </c>
      <c r="K34" s="25" t="e">
        <f t="shared" si="5"/>
        <v>#DIV/0!</v>
      </c>
    </row>
    <row r="35" spans="1:11" ht="13.5" thickBot="1">
      <c r="A35" s="62" t="s">
        <v>51</v>
      </c>
      <c r="B35" s="50" t="s">
        <v>52</v>
      </c>
      <c r="C35" s="186"/>
      <c r="D35" s="84">
        <f t="shared" si="0"/>
        <v>0</v>
      </c>
      <c r="E35" s="84" t="e">
        <f t="shared" si="1"/>
        <v>#DIV/0!</v>
      </c>
      <c r="F35" s="186"/>
      <c r="G35" s="84">
        <f t="shared" si="2"/>
        <v>0</v>
      </c>
      <c r="H35" s="84" t="e">
        <f t="shared" si="3"/>
        <v>#DIV/0!</v>
      </c>
      <c r="I35" s="186"/>
      <c r="J35" s="84">
        <f t="shared" si="4"/>
        <v>0</v>
      </c>
      <c r="K35" s="84" t="e">
        <f t="shared" si="5"/>
        <v>#DIV/0!</v>
      </c>
    </row>
    <row r="36" spans="1:11" ht="12.75">
      <c r="A36" s="115"/>
      <c r="B36" s="184" t="s">
        <v>53</v>
      </c>
      <c r="C36" s="185">
        <f>C7+C9+C11+C12+SUM(C14:C18)+C22+SUM(C26:C29)+SUM(C31:C35)</f>
        <v>0</v>
      </c>
      <c r="D36" s="61">
        <f t="shared" si="0"/>
        <v>0</v>
      </c>
      <c r="E36" s="61" t="e">
        <f t="shared" si="1"/>
        <v>#DIV/0!</v>
      </c>
      <c r="F36" s="185">
        <f>F7+F9+F11+F12+SUM(F14:F18)+F22+SUM(F26:F29)+SUM(F31:F35)</f>
        <v>0</v>
      </c>
      <c r="G36" s="61">
        <f t="shared" si="2"/>
        <v>0</v>
      </c>
      <c r="H36" s="61" t="e">
        <f t="shared" si="3"/>
        <v>#DIV/0!</v>
      </c>
      <c r="I36" s="185">
        <f>I7+I9+I11+I12+SUM(I14:I18)+I22+SUM(I26:I29)+SUM(I31:I35)</f>
        <v>0</v>
      </c>
      <c r="J36" s="61">
        <f t="shared" si="4"/>
        <v>0</v>
      </c>
      <c r="K36" s="61" t="e">
        <f t="shared" si="5"/>
        <v>#DIV/0!</v>
      </c>
    </row>
  </sheetData>
  <printOptions horizontalCentered="1" verticalCentered="1"/>
  <pageMargins left="0.75" right="0.75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L37"/>
  <sheetViews>
    <sheetView workbookViewId="0" topLeftCell="A1">
      <selection activeCell="D4" sqref="D4"/>
    </sheetView>
  </sheetViews>
  <sheetFormatPr defaultColWidth="9.140625" defaultRowHeight="12.75"/>
  <cols>
    <col min="1" max="1" width="8.28125" style="0" customWidth="1"/>
    <col min="2" max="2" width="53.7109375" style="0" customWidth="1"/>
    <col min="3" max="3" width="9.140625" style="231" customWidth="1"/>
    <col min="4" max="4" width="10.421875" style="203" customWidth="1"/>
    <col min="5" max="5" width="8.57421875" style="203" customWidth="1"/>
    <col min="6" max="6" width="9.140625" style="231" customWidth="1"/>
    <col min="7" max="7" width="10.421875" style="204" customWidth="1"/>
    <col min="8" max="8" width="8.00390625" style="204" customWidth="1"/>
    <col min="9" max="9" width="9.140625" style="202" customWidth="1"/>
    <col min="10" max="10" width="10.00390625" style="204" customWidth="1"/>
    <col min="11" max="11" width="8.28125" style="204" customWidth="1"/>
  </cols>
  <sheetData>
    <row r="1" ht="7.5" customHeight="1"/>
    <row r="2" spans="1:11" ht="13.5" customHeight="1">
      <c r="A2" s="277" t="s">
        <v>76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7.5" customHeight="1">
      <c r="A3" s="1"/>
      <c r="B3" s="45"/>
      <c r="D3" s="205"/>
      <c r="E3" s="205"/>
      <c r="G3" s="206"/>
      <c r="H3" s="207"/>
      <c r="I3" s="208"/>
      <c r="J3" s="207"/>
      <c r="K3" s="207"/>
    </row>
    <row r="4" spans="1:10" ht="12.75" customHeight="1">
      <c r="A4" s="4"/>
      <c r="D4" s="165">
        <v>663</v>
      </c>
      <c r="E4" s="166"/>
      <c r="F4" s="182"/>
      <c r="G4" s="166">
        <v>3244.5</v>
      </c>
      <c r="H4" s="166"/>
      <c r="I4" s="182"/>
      <c r="J4" s="165">
        <f>SUM(D4:G4)</f>
        <v>3907.5</v>
      </c>
    </row>
    <row r="5" spans="1:11" ht="14.25">
      <c r="A5" s="281" t="s">
        <v>60</v>
      </c>
      <c r="B5" s="283" t="s">
        <v>57</v>
      </c>
      <c r="C5" s="278" t="s">
        <v>1</v>
      </c>
      <c r="D5" s="279"/>
      <c r="E5" s="280"/>
      <c r="F5" s="278" t="s">
        <v>2</v>
      </c>
      <c r="G5" s="279"/>
      <c r="H5" s="280"/>
      <c r="I5" s="278" t="s">
        <v>3</v>
      </c>
      <c r="J5" s="279"/>
      <c r="K5" s="280"/>
    </row>
    <row r="6" spans="1:11" ht="39.75" customHeight="1">
      <c r="A6" s="282"/>
      <c r="B6" s="284"/>
      <c r="C6" s="232" t="s">
        <v>5</v>
      </c>
      <c r="D6" s="136" t="s">
        <v>6</v>
      </c>
      <c r="E6" s="136" t="s">
        <v>7</v>
      </c>
      <c r="F6" s="232" t="s">
        <v>5</v>
      </c>
      <c r="G6" s="136" t="s">
        <v>6</v>
      </c>
      <c r="H6" s="136" t="s">
        <v>7</v>
      </c>
      <c r="I6" s="209" t="s">
        <v>5</v>
      </c>
      <c r="J6" s="136" t="s">
        <v>6</v>
      </c>
      <c r="K6" s="136" t="s">
        <v>7</v>
      </c>
    </row>
    <row r="7" spans="1:12" ht="15" thickBot="1">
      <c r="A7" s="272" t="s">
        <v>8</v>
      </c>
      <c r="B7" s="213" t="s">
        <v>9</v>
      </c>
      <c r="C7" s="98">
        <v>253</v>
      </c>
      <c r="D7" s="76">
        <f aca="true" t="shared" si="0" ref="D7:D36">C7*1000/$D$4</f>
        <v>381.5987933634992</v>
      </c>
      <c r="E7" s="76">
        <f aca="true" t="shared" si="1" ref="E7:E36">C7*100/C$36</f>
        <v>22.649955237242615</v>
      </c>
      <c r="F7" s="98">
        <v>182</v>
      </c>
      <c r="G7" s="200">
        <f aca="true" t="shared" si="2" ref="G7:G36">F7*1000/$G$4</f>
        <v>56.09492988133765</v>
      </c>
      <c r="H7" s="200">
        <f aca="true" t="shared" si="3" ref="H7:H36">F7*100/F$36</f>
        <v>3.977272727272727</v>
      </c>
      <c r="I7" s="137">
        <f aca="true" t="shared" si="4" ref="I7:I35">C7+F7</f>
        <v>435</v>
      </c>
      <c r="J7" s="200">
        <f aca="true" t="shared" si="5" ref="J7:J36">I7*1000/$J$4</f>
        <v>111.32437619961613</v>
      </c>
      <c r="K7" s="200">
        <f aca="true" t="shared" si="6" ref="K7:K36">I7*100/I$36</f>
        <v>7.640962585631478</v>
      </c>
      <c r="L7" s="42"/>
    </row>
    <row r="8" spans="1:12" ht="12.75">
      <c r="A8" s="273"/>
      <c r="B8" s="177" t="s">
        <v>10</v>
      </c>
      <c r="C8" s="221"/>
      <c r="D8" s="108">
        <f t="shared" si="0"/>
        <v>0</v>
      </c>
      <c r="E8" s="108">
        <f t="shared" si="1"/>
        <v>0</v>
      </c>
      <c r="F8" s="221"/>
      <c r="G8" s="176">
        <f t="shared" si="2"/>
        <v>0</v>
      </c>
      <c r="H8" s="176">
        <f t="shared" si="3"/>
        <v>0</v>
      </c>
      <c r="I8" s="106">
        <f t="shared" si="4"/>
        <v>0</v>
      </c>
      <c r="J8" s="176">
        <f t="shared" si="5"/>
        <v>0</v>
      </c>
      <c r="K8" s="176">
        <f t="shared" si="6"/>
        <v>0</v>
      </c>
      <c r="L8" s="42"/>
    </row>
    <row r="9" spans="1:12" ht="15" thickBot="1">
      <c r="A9" s="272" t="s">
        <v>11</v>
      </c>
      <c r="B9" s="213" t="s">
        <v>12</v>
      </c>
      <c r="C9" s="98">
        <v>3</v>
      </c>
      <c r="D9" s="76">
        <f t="shared" si="0"/>
        <v>4.524886877828054</v>
      </c>
      <c r="E9" s="76">
        <f t="shared" si="1"/>
        <v>0.26857654431512984</v>
      </c>
      <c r="F9" s="98">
        <v>80</v>
      </c>
      <c r="G9" s="200">
        <f t="shared" si="2"/>
        <v>24.657112035752814</v>
      </c>
      <c r="H9" s="200">
        <f t="shared" si="3"/>
        <v>1.7482517482517483</v>
      </c>
      <c r="I9" s="137">
        <f t="shared" si="4"/>
        <v>83</v>
      </c>
      <c r="J9" s="200">
        <f t="shared" si="5"/>
        <v>21.241202815099168</v>
      </c>
      <c r="K9" s="200">
        <f t="shared" si="6"/>
        <v>1.4579307922009486</v>
      </c>
      <c r="L9" s="42"/>
    </row>
    <row r="10" spans="1:12" ht="12.75">
      <c r="A10" s="273"/>
      <c r="B10" s="177" t="s">
        <v>13</v>
      </c>
      <c r="C10" s="221">
        <v>1</v>
      </c>
      <c r="D10" s="108">
        <f t="shared" si="0"/>
        <v>1.5082956259426847</v>
      </c>
      <c r="E10" s="108">
        <f t="shared" si="1"/>
        <v>0.08952551477170993</v>
      </c>
      <c r="F10" s="221">
        <v>45</v>
      </c>
      <c r="G10" s="176">
        <f t="shared" si="2"/>
        <v>13.869625520110956</v>
      </c>
      <c r="H10" s="176">
        <f t="shared" si="3"/>
        <v>0.9833916083916084</v>
      </c>
      <c r="I10" s="106">
        <f t="shared" si="4"/>
        <v>46</v>
      </c>
      <c r="J10" s="176">
        <f t="shared" si="5"/>
        <v>11.772232885476647</v>
      </c>
      <c r="K10" s="176">
        <f t="shared" si="6"/>
        <v>0.8080098366414895</v>
      </c>
      <c r="L10" s="42"/>
    </row>
    <row r="11" spans="1:12" ht="15" customHeight="1">
      <c r="A11" s="38" t="s">
        <v>14</v>
      </c>
      <c r="B11" s="214" t="s">
        <v>15</v>
      </c>
      <c r="C11" s="77">
        <v>3</v>
      </c>
      <c r="D11" s="34">
        <f t="shared" si="0"/>
        <v>4.524886877828054</v>
      </c>
      <c r="E11" s="34">
        <f t="shared" si="1"/>
        <v>0.26857654431512984</v>
      </c>
      <c r="F11" s="77">
        <v>23</v>
      </c>
      <c r="G11" s="201">
        <f t="shared" si="2"/>
        <v>7.088919710278933</v>
      </c>
      <c r="H11" s="201">
        <f t="shared" si="3"/>
        <v>0.5026223776223776</v>
      </c>
      <c r="I11" s="138">
        <f t="shared" si="4"/>
        <v>26</v>
      </c>
      <c r="J11" s="201">
        <f t="shared" si="5"/>
        <v>6.653870761356366</v>
      </c>
      <c r="K11" s="201">
        <f t="shared" si="6"/>
        <v>0.45670121201475494</v>
      </c>
      <c r="L11" s="42"/>
    </row>
    <row r="12" spans="1:12" ht="26.25" thickBot="1">
      <c r="A12" s="272" t="s">
        <v>16</v>
      </c>
      <c r="B12" s="213" t="s">
        <v>17</v>
      </c>
      <c r="C12" s="98">
        <v>3</v>
      </c>
      <c r="D12" s="76">
        <f t="shared" si="0"/>
        <v>4.524886877828054</v>
      </c>
      <c r="E12" s="76">
        <f t="shared" si="1"/>
        <v>0.26857654431512984</v>
      </c>
      <c r="F12" s="98">
        <v>219</v>
      </c>
      <c r="G12" s="200">
        <f t="shared" si="2"/>
        <v>67.49884419787332</v>
      </c>
      <c r="H12" s="200">
        <f t="shared" si="3"/>
        <v>4.785839160839161</v>
      </c>
      <c r="I12" s="137">
        <f t="shared" si="4"/>
        <v>222</v>
      </c>
      <c r="J12" s="200">
        <f t="shared" si="5"/>
        <v>56.813819577735124</v>
      </c>
      <c r="K12" s="200">
        <f t="shared" si="6"/>
        <v>3.899525733356754</v>
      </c>
      <c r="L12" s="42"/>
    </row>
    <row r="13" spans="1:12" ht="12.75">
      <c r="A13" s="273"/>
      <c r="B13" s="177" t="s">
        <v>18</v>
      </c>
      <c r="C13" s="221"/>
      <c r="D13" s="108">
        <f t="shared" si="0"/>
        <v>0</v>
      </c>
      <c r="E13" s="108">
        <f t="shared" si="1"/>
        <v>0</v>
      </c>
      <c r="F13" s="221">
        <v>133</v>
      </c>
      <c r="G13" s="176">
        <f t="shared" si="2"/>
        <v>40.99244875943905</v>
      </c>
      <c r="H13" s="176">
        <f t="shared" si="3"/>
        <v>2.9064685314685317</v>
      </c>
      <c r="I13" s="106">
        <f t="shared" si="4"/>
        <v>133</v>
      </c>
      <c r="J13" s="176">
        <f t="shared" si="5"/>
        <v>34.037108125399875</v>
      </c>
      <c r="K13" s="176">
        <f t="shared" si="6"/>
        <v>2.336202353767785</v>
      </c>
      <c r="L13" s="42"/>
    </row>
    <row r="14" spans="1:12" ht="14.25">
      <c r="A14" s="217" t="s">
        <v>19</v>
      </c>
      <c r="B14" s="214" t="s">
        <v>20</v>
      </c>
      <c r="C14" s="77">
        <v>15</v>
      </c>
      <c r="D14" s="34">
        <f t="shared" si="0"/>
        <v>22.624434389140273</v>
      </c>
      <c r="E14" s="34">
        <f t="shared" si="1"/>
        <v>1.3428827215756491</v>
      </c>
      <c r="F14" s="77">
        <v>106</v>
      </c>
      <c r="G14" s="201">
        <f t="shared" si="2"/>
        <v>32.67067344737248</v>
      </c>
      <c r="H14" s="201">
        <f t="shared" si="3"/>
        <v>2.3164335664335662</v>
      </c>
      <c r="I14" s="138">
        <f t="shared" si="4"/>
        <v>121</v>
      </c>
      <c r="J14" s="201">
        <f t="shared" si="5"/>
        <v>30.966090850927703</v>
      </c>
      <c r="K14" s="201">
        <f t="shared" si="6"/>
        <v>2.125417178991744</v>
      </c>
      <c r="L14" s="42"/>
    </row>
    <row r="15" spans="1:12" ht="14.25">
      <c r="A15" s="217" t="s">
        <v>21</v>
      </c>
      <c r="B15" s="214" t="s">
        <v>22</v>
      </c>
      <c r="C15" s="77">
        <v>10</v>
      </c>
      <c r="D15" s="34">
        <f t="shared" si="0"/>
        <v>15.082956259426847</v>
      </c>
      <c r="E15" s="34">
        <f t="shared" si="1"/>
        <v>0.8952551477170994</v>
      </c>
      <c r="F15" s="77">
        <v>199</v>
      </c>
      <c r="G15" s="201">
        <f t="shared" si="2"/>
        <v>61.33456618893512</v>
      </c>
      <c r="H15" s="201">
        <f t="shared" si="3"/>
        <v>4.348776223776224</v>
      </c>
      <c r="I15" s="138">
        <f t="shared" si="4"/>
        <v>209</v>
      </c>
      <c r="J15" s="201">
        <f t="shared" si="5"/>
        <v>53.486884197056945</v>
      </c>
      <c r="K15" s="201">
        <f t="shared" si="6"/>
        <v>3.6711751273493762</v>
      </c>
      <c r="L15" s="42"/>
    </row>
    <row r="16" spans="1:12" ht="14.25">
      <c r="A16" s="38" t="s">
        <v>23</v>
      </c>
      <c r="B16" s="214" t="s">
        <v>24</v>
      </c>
      <c r="C16" s="77">
        <v>23</v>
      </c>
      <c r="D16" s="34">
        <f t="shared" si="0"/>
        <v>34.69079939668175</v>
      </c>
      <c r="E16" s="34">
        <f t="shared" si="1"/>
        <v>2.0590868397493285</v>
      </c>
      <c r="F16" s="77">
        <v>155</v>
      </c>
      <c r="G16" s="201">
        <f t="shared" si="2"/>
        <v>47.77315456927107</v>
      </c>
      <c r="H16" s="201">
        <f t="shared" si="3"/>
        <v>3.387237762237762</v>
      </c>
      <c r="I16" s="138">
        <f t="shared" si="4"/>
        <v>178</v>
      </c>
      <c r="J16" s="201">
        <f t="shared" si="5"/>
        <v>45.553422904670505</v>
      </c>
      <c r="K16" s="201">
        <f t="shared" si="6"/>
        <v>3.126646759177938</v>
      </c>
      <c r="L16" s="42"/>
    </row>
    <row r="17" spans="1:12" ht="14.25">
      <c r="A17" s="217" t="s">
        <v>25</v>
      </c>
      <c r="B17" s="215" t="s">
        <v>26</v>
      </c>
      <c r="C17" s="77">
        <v>9</v>
      </c>
      <c r="D17" s="34">
        <f t="shared" si="0"/>
        <v>13.574660633484163</v>
      </c>
      <c r="E17" s="34">
        <f t="shared" si="1"/>
        <v>0.8057296329453895</v>
      </c>
      <c r="F17" s="77">
        <v>70</v>
      </c>
      <c r="G17" s="201">
        <f t="shared" si="2"/>
        <v>21.57497303128371</v>
      </c>
      <c r="H17" s="201">
        <f t="shared" si="3"/>
        <v>1.5297202797202798</v>
      </c>
      <c r="I17" s="138">
        <f t="shared" si="4"/>
        <v>79</v>
      </c>
      <c r="J17" s="201">
        <f t="shared" si="5"/>
        <v>20.217530390275112</v>
      </c>
      <c r="K17" s="201">
        <f t="shared" si="6"/>
        <v>1.3876690672756016</v>
      </c>
      <c r="L17" s="42"/>
    </row>
    <row r="18" spans="1:12" ht="15" thickBot="1">
      <c r="A18" s="274" t="s">
        <v>27</v>
      </c>
      <c r="B18" s="216" t="s">
        <v>28</v>
      </c>
      <c r="C18" s="98"/>
      <c r="D18" s="76">
        <f t="shared" si="0"/>
        <v>0</v>
      </c>
      <c r="E18" s="76">
        <f t="shared" si="1"/>
        <v>0</v>
      </c>
      <c r="F18" s="98">
        <v>1944</v>
      </c>
      <c r="G18" s="200">
        <f t="shared" si="2"/>
        <v>599.1678224687934</v>
      </c>
      <c r="H18" s="200">
        <f t="shared" si="3"/>
        <v>42.48251748251748</v>
      </c>
      <c r="I18" s="137">
        <f t="shared" si="4"/>
        <v>1944</v>
      </c>
      <c r="J18" s="200">
        <f t="shared" si="5"/>
        <v>497.5047984644914</v>
      </c>
      <c r="K18" s="200">
        <f t="shared" si="6"/>
        <v>34.147198313718604</v>
      </c>
      <c r="L18" s="42"/>
    </row>
    <row r="19" spans="1:12" ht="15" customHeight="1">
      <c r="A19" s="275"/>
      <c r="B19" s="177" t="s">
        <v>29</v>
      </c>
      <c r="C19" s="221"/>
      <c r="D19" s="108">
        <f t="shared" si="0"/>
        <v>0</v>
      </c>
      <c r="E19" s="108">
        <f t="shared" si="1"/>
        <v>0</v>
      </c>
      <c r="F19" s="221">
        <v>1633</v>
      </c>
      <c r="G19" s="176">
        <f t="shared" si="2"/>
        <v>503.31329942980426</v>
      </c>
      <c r="H19" s="176">
        <f t="shared" si="3"/>
        <v>35.68618881118881</v>
      </c>
      <c r="I19" s="106">
        <f t="shared" si="4"/>
        <v>1633</v>
      </c>
      <c r="J19" s="176">
        <f t="shared" si="5"/>
        <v>417.914267434421</v>
      </c>
      <c r="K19" s="176">
        <f t="shared" si="6"/>
        <v>28.68434920077288</v>
      </c>
      <c r="L19" s="42"/>
    </row>
    <row r="20" spans="1:12" ht="12.75">
      <c r="A20" s="275"/>
      <c r="B20" s="181" t="s">
        <v>64</v>
      </c>
      <c r="C20" s="224"/>
      <c r="D20" s="133">
        <f t="shared" si="0"/>
        <v>0</v>
      </c>
      <c r="E20" s="133">
        <f t="shared" si="1"/>
        <v>0</v>
      </c>
      <c r="F20" s="224">
        <v>108</v>
      </c>
      <c r="G20" s="179">
        <f t="shared" si="2"/>
        <v>33.287101248266296</v>
      </c>
      <c r="H20" s="179">
        <f t="shared" si="3"/>
        <v>2.36013986013986</v>
      </c>
      <c r="I20" s="139">
        <f t="shared" si="4"/>
        <v>108</v>
      </c>
      <c r="J20" s="179">
        <f t="shared" si="5"/>
        <v>27.63915547024952</v>
      </c>
      <c r="K20" s="179">
        <f t="shared" si="6"/>
        <v>1.8970665729843668</v>
      </c>
      <c r="L20" s="42"/>
    </row>
    <row r="21" spans="1:12" ht="12.75">
      <c r="A21" s="276"/>
      <c r="B21" s="181" t="s">
        <v>30</v>
      </c>
      <c r="C21" s="224"/>
      <c r="D21" s="133">
        <f t="shared" si="0"/>
        <v>0</v>
      </c>
      <c r="E21" s="133">
        <f t="shared" si="1"/>
        <v>0</v>
      </c>
      <c r="F21" s="224">
        <v>63</v>
      </c>
      <c r="G21" s="179">
        <f t="shared" si="2"/>
        <v>19.41747572815534</v>
      </c>
      <c r="H21" s="179">
        <f t="shared" si="3"/>
        <v>1.3767482517482517</v>
      </c>
      <c r="I21" s="139">
        <f t="shared" si="4"/>
        <v>63</v>
      </c>
      <c r="J21" s="179">
        <f t="shared" si="5"/>
        <v>16.122840690978887</v>
      </c>
      <c r="K21" s="179">
        <f t="shared" si="6"/>
        <v>1.106622167574214</v>
      </c>
      <c r="L21" s="42"/>
    </row>
    <row r="22" spans="1:12" ht="15" thickBot="1">
      <c r="A22" s="274" t="s">
        <v>31</v>
      </c>
      <c r="B22" s="216" t="s">
        <v>32</v>
      </c>
      <c r="C22" s="98">
        <v>543</v>
      </c>
      <c r="D22" s="76">
        <f t="shared" si="0"/>
        <v>819.0045248868778</v>
      </c>
      <c r="E22" s="76">
        <f t="shared" si="1"/>
        <v>48.6123545210385</v>
      </c>
      <c r="F22" s="98">
        <v>404</v>
      </c>
      <c r="G22" s="200">
        <f t="shared" si="2"/>
        <v>124.5184157805517</v>
      </c>
      <c r="H22" s="200">
        <f t="shared" si="3"/>
        <v>8.828671328671328</v>
      </c>
      <c r="I22" s="137">
        <f t="shared" si="4"/>
        <v>947</v>
      </c>
      <c r="J22" s="200">
        <f t="shared" si="5"/>
        <v>242.35444657709533</v>
      </c>
      <c r="K22" s="200">
        <f t="shared" si="6"/>
        <v>16.63446337607588</v>
      </c>
      <c r="L22" s="42"/>
    </row>
    <row r="23" spans="1:12" ht="12.75">
      <c r="A23" s="275"/>
      <c r="B23" s="177" t="s">
        <v>33</v>
      </c>
      <c r="C23" s="221">
        <v>403</v>
      </c>
      <c r="D23" s="108">
        <f t="shared" si="0"/>
        <v>607.843137254902</v>
      </c>
      <c r="E23" s="108">
        <f t="shared" si="1"/>
        <v>36.07878245299911</v>
      </c>
      <c r="F23" s="221">
        <v>128</v>
      </c>
      <c r="G23" s="176">
        <f t="shared" si="2"/>
        <v>39.4513792572045</v>
      </c>
      <c r="H23" s="176">
        <f t="shared" si="3"/>
        <v>2.797202797202797</v>
      </c>
      <c r="I23" s="106">
        <f t="shared" si="4"/>
        <v>531</v>
      </c>
      <c r="J23" s="176">
        <f t="shared" si="5"/>
        <v>135.89251439539348</v>
      </c>
      <c r="K23" s="176">
        <f t="shared" si="6"/>
        <v>9.327243983839804</v>
      </c>
      <c r="L23" s="42"/>
    </row>
    <row r="24" spans="1:12" ht="12.75">
      <c r="A24" s="275"/>
      <c r="B24" s="181" t="s">
        <v>55</v>
      </c>
      <c r="C24" s="224">
        <v>5</v>
      </c>
      <c r="D24" s="133">
        <f t="shared" si="0"/>
        <v>7.541478129713424</v>
      </c>
      <c r="E24" s="133">
        <f t="shared" si="1"/>
        <v>0.4476275738585497</v>
      </c>
      <c r="F24" s="224">
        <v>13</v>
      </c>
      <c r="G24" s="179">
        <f t="shared" si="2"/>
        <v>4.006780705809832</v>
      </c>
      <c r="H24" s="179">
        <f t="shared" si="3"/>
        <v>0.2840909090909091</v>
      </c>
      <c r="I24" s="139">
        <f t="shared" si="4"/>
        <v>18</v>
      </c>
      <c r="J24" s="179">
        <f t="shared" si="5"/>
        <v>4.606525911708253</v>
      </c>
      <c r="K24" s="179">
        <f t="shared" si="6"/>
        <v>0.3161777621640611</v>
      </c>
      <c r="L24" s="42"/>
    </row>
    <row r="25" spans="1:12" ht="12.75">
      <c r="A25" s="276"/>
      <c r="B25" s="181" t="s">
        <v>56</v>
      </c>
      <c r="C25" s="224">
        <v>113</v>
      </c>
      <c r="D25" s="133">
        <f t="shared" si="0"/>
        <v>170.43740573152337</v>
      </c>
      <c r="E25" s="133">
        <f t="shared" si="1"/>
        <v>10.116383169203223</v>
      </c>
      <c r="F25" s="224">
        <v>92</v>
      </c>
      <c r="G25" s="179">
        <f t="shared" si="2"/>
        <v>28.355678841115733</v>
      </c>
      <c r="H25" s="179">
        <f t="shared" si="3"/>
        <v>2.0104895104895104</v>
      </c>
      <c r="I25" s="139">
        <f t="shared" si="4"/>
        <v>205</v>
      </c>
      <c r="J25" s="179">
        <f t="shared" si="5"/>
        <v>52.46321177223289</v>
      </c>
      <c r="K25" s="179">
        <f t="shared" si="6"/>
        <v>3.6009134024240295</v>
      </c>
      <c r="L25" s="42"/>
    </row>
    <row r="26" spans="1:12" ht="14.25">
      <c r="A26" s="38" t="s">
        <v>34</v>
      </c>
      <c r="B26" s="214" t="s">
        <v>35</v>
      </c>
      <c r="C26" s="77">
        <v>40</v>
      </c>
      <c r="D26" s="34">
        <f t="shared" si="0"/>
        <v>60.33182503770739</v>
      </c>
      <c r="E26" s="34">
        <f t="shared" si="1"/>
        <v>3.5810205908683974</v>
      </c>
      <c r="F26" s="77">
        <v>194</v>
      </c>
      <c r="G26" s="201">
        <f t="shared" si="2"/>
        <v>59.79349668670057</v>
      </c>
      <c r="H26" s="201">
        <f t="shared" si="3"/>
        <v>4.239510489510489</v>
      </c>
      <c r="I26" s="138">
        <f t="shared" si="4"/>
        <v>234</v>
      </c>
      <c r="J26" s="201">
        <f t="shared" si="5"/>
        <v>59.88483685220729</v>
      </c>
      <c r="K26" s="201">
        <f t="shared" si="6"/>
        <v>4.110310908132795</v>
      </c>
      <c r="L26" s="42"/>
    </row>
    <row r="27" spans="1:12" ht="14.25">
      <c r="A27" s="38" t="s">
        <v>36</v>
      </c>
      <c r="B27" s="214" t="s">
        <v>37</v>
      </c>
      <c r="C27" s="77">
        <v>57</v>
      </c>
      <c r="D27" s="34">
        <f t="shared" si="0"/>
        <v>85.97285067873302</v>
      </c>
      <c r="E27" s="34">
        <f t="shared" si="1"/>
        <v>5.102954341987466</v>
      </c>
      <c r="F27" s="77">
        <v>103</v>
      </c>
      <c r="G27" s="201">
        <f t="shared" si="2"/>
        <v>31.746031746031747</v>
      </c>
      <c r="H27" s="201">
        <f t="shared" si="3"/>
        <v>2.250874125874126</v>
      </c>
      <c r="I27" s="138">
        <f t="shared" si="4"/>
        <v>160</v>
      </c>
      <c r="J27" s="201">
        <f t="shared" si="5"/>
        <v>40.94689699296225</v>
      </c>
      <c r="K27" s="201">
        <f t="shared" si="6"/>
        <v>2.8104689970138765</v>
      </c>
      <c r="L27" s="42"/>
    </row>
    <row r="28" spans="1:12" ht="25.5">
      <c r="A28" s="38" t="s">
        <v>38</v>
      </c>
      <c r="B28" s="214" t="s">
        <v>39</v>
      </c>
      <c r="C28" s="77">
        <v>10</v>
      </c>
      <c r="D28" s="34">
        <f t="shared" si="0"/>
        <v>15.082956259426847</v>
      </c>
      <c r="E28" s="34">
        <f t="shared" si="1"/>
        <v>0.8952551477170994</v>
      </c>
      <c r="F28" s="77">
        <v>258</v>
      </c>
      <c r="G28" s="201">
        <f t="shared" si="2"/>
        <v>79.51918631530282</v>
      </c>
      <c r="H28" s="201">
        <f t="shared" si="3"/>
        <v>5.638111888111888</v>
      </c>
      <c r="I28" s="138">
        <f t="shared" si="4"/>
        <v>268</v>
      </c>
      <c r="J28" s="201">
        <f t="shared" si="5"/>
        <v>68.58605246321177</v>
      </c>
      <c r="K28" s="201">
        <f t="shared" si="6"/>
        <v>4.707535569998243</v>
      </c>
      <c r="L28" s="42"/>
    </row>
    <row r="29" spans="1:12" ht="15" thickBot="1">
      <c r="A29" s="272" t="s">
        <v>40</v>
      </c>
      <c r="B29" s="213" t="s">
        <v>41</v>
      </c>
      <c r="C29" s="98">
        <v>48</v>
      </c>
      <c r="D29" s="76">
        <f t="shared" si="0"/>
        <v>72.39819004524887</v>
      </c>
      <c r="E29" s="76">
        <f t="shared" si="1"/>
        <v>4.297224709042077</v>
      </c>
      <c r="F29" s="98">
        <v>340</v>
      </c>
      <c r="G29" s="200">
        <f t="shared" si="2"/>
        <v>104.79272615194945</v>
      </c>
      <c r="H29" s="200">
        <f t="shared" si="3"/>
        <v>7.43006993006993</v>
      </c>
      <c r="I29" s="137">
        <f t="shared" si="4"/>
        <v>388</v>
      </c>
      <c r="J29" s="200">
        <f t="shared" si="5"/>
        <v>99.29622520793346</v>
      </c>
      <c r="K29" s="200">
        <f t="shared" si="6"/>
        <v>6.815387317758651</v>
      </c>
      <c r="L29" s="42"/>
    </row>
    <row r="30" spans="1:12" ht="12.75">
      <c r="A30" s="273"/>
      <c r="B30" s="177" t="s">
        <v>42</v>
      </c>
      <c r="C30" s="221">
        <v>25</v>
      </c>
      <c r="D30" s="108">
        <f t="shared" si="0"/>
        <v>37.70739064856712</v>
      </c>
      <c r="E30" s="108">
        <f t="shared" si="1"/>
        <v>2.2381378692927485</v>
      </c>
      <c r="F30" s="221">
        <v>125</v>
      </c>
      <c r="G30" s="176">
        <f t="shared" si="2"/>
        <v>38.52673755586377</v>
      </c>
      <c r="H30" s="176">
        <f t="shared" si="3"/>
        <v>2.7316433566433567</v>
      </c>
      <c r="I30" s="106">
        <f t="shared" si="4"/>
        <v>150</v>
      </c>
      <c r="J30" s="176">
        <f t="shared" si="5"/>
        <v>38.38771593090211</v>
      </c>
      <c r="K30" s="176">
        <f t="shared" si="6"/>
        <v>2.6348146847005096</v>
      </c>
      <c r="L30" s="42"/>
    </row>
    <row r="31" spans="1:12" ht="14.25">
      <c r="A31" s="38" t="s">
        <v>43</v>
      </c>
      <c r="B31" s="214" t="s">
        <v>44</v>
      </c>
      <c r="C31" s="77"/>
      <c r="D31" s="34">
        <f t="shared" si="0"/>
        <v>0</v>
      </c>
      <c r="E31" s="34">
        <f t="shared" si="1"/>
        <v>0</v>
      </c>
      <c r="F31" s="77">
        <v>9</v>
      </c>
      <c r="G31" s="201">
        <f t="shared" si="2"/>
        <v>2.7739251040221915</v>
      </c>
      <c r="H31" s="201">
        <f t="shared" si="3"/>
        <v>0.19667832167832167</v>
      </c>
      <c r="I31" s="138">
        <f t="shared" si="4"/>
        <v>9</v>
      </c>
      <c r="J31" s="201">
        <f t="shared" si="5"/>
        <v>2.3032629558541267</v>
      </c>
      <c r="K31" s="201">
        <f t="shared" si="6"/>
        <v>0.15808888108203056</v>
      </c>
      <c r="L31" s="42"/>
    </row>
    <row r="32" spans="1:12" ht="17.25" customHeight="1">
      <c r="A32" s="38" t="s">
        <v>45</v>
      </c>
      <c r="B32" s="215" t="s">
        <v>46</v>
      </c>
      <c r="C32" s="77"/>
      <c r="D32" s="34">
        <f t="shared" si="0"/>
        <v>0</v>
      </c>
      <c r="E32" s="34">
        <f t="shared" si="1"/>
        <v>0</v>
      </c>
      <c r="F32" s="77"/>
      <c r="G32" s="201">
        <f t="shared" si="2"/>
        <v>0</v>
      </c>
      <c r="H32" s="201">
        <f t="shared" si="3"/>
        <v>0</v>
      </c>
      <c r="I32" s="138">
        <f t="shared" si="4"/>
        <v>0</v>
      </c>
      <c r="J32" s="201">
        <f t="shared" si="5"/>
        <v>0</v>
      </c>
      <c r="K32" s="201">
        <f t="shared" si="6"/>
        <v>0</v>
      </c>
      <c r="L32" s="42"/>
    </row>
    <row r="33" spans="1:12" ht="14.25">
      <c r="A33" s="38" t="s">
        <v>47</v>
      </c>
      <c r="B33" s="214" t="s">
        <v>48</v>
      </c>
      <c r="C33" s="77">
        <v>4</v>
      </c>
      <c r="D33" s="34">
        <f t="shared" si="0"/>
        <v>6.033182503770739</v>
      </c>
      <c r="E33" s="34">
        <f t="shared" si="1"/>
        <v>0.35810205908683973</v>
      </c>
      <c r="F33" s="77">
        <v>2</v>
      </c>
      <c r="G33" s="201">
        <f t="shared" si="2"/>
        <v>0.6164278008938203</v>
      </c>
      <c r="H33" s="201">
        <f t="shared" si="3"/>
        <v>0.043706293706293704</v>
      </c>
      <c r="I33" s="138">
        <f t="shared" si="4"/>
        <v>6</v>
      </c>
      <c r="J33" s="201">
        <f t="shared" si="5"/>
        <v>1.5355086372360844</v>
      </c>
      <c r="K33" s="201">
        <f t="shared" si="6"/>
        <v>0.10539258738802038</v>
      </c>
      <c r="L33" s="42"/>
    </row>
    <row r="34" spans="1:12" ht="14.25">
      <c r="A34" s="38" t="s">
        <v>49</v>
      </c>
      <c r="B34" s="214" t="s">
        <v>50</v>
      </c>
      <c r="C34" s="77">
        <v>59</v>
      </c>
      <c r="D34" s="34">
        <f t="shared" si="0"/>
        <v>88.9894419306184</v>
      </c>
      <c r="E34" s="34">
        <f t="shared" si="1"/>
        <v>5.282005371530886</v>
      </c>
      <c r="F34" s="77">
        <v>111</v>
      </c>
      <c r="G34" s="201">
        <f t="shared" si="2"/>
        <v>34.21174294960703</v>
      </c>
      <c r="H34" s="201">
        <f t="shared" si="3"/>
        <v>2.425699300699301</v>
      </c>
      <c r="I34" s="138">
        <f t="shared" si="4"/>
        <v>170</v>
      </c>
      <c r="J34" s="201">
        <f t="shared" si="5"/>
        <v>43.50607805502239</v>
      </c>
      <c r="K34" s="201">
        <f t="shared" si="6"/>
        <v>2.986123309327244</v>
      </c>
      <c r="L34" s="42"/>
    </row>
    <row r="35" spans="1:12" ht="15" thickBot="1">
      <c r="A35" s="51" t="s">
        <v>51</v>
      </c>
      <c r="B35" s="213" t="s">
        <v>52</v>
      </c>
      <c r="C35" s="98">
        <v>37</v>
      </c>
      <c r="D35" s="76">
        <f t="shared" si="0"/>
        <v>55.80693815987934</v>
      </c>
      <c r="E35" s="76">
        <f t="shared" si="1"/>
        <v>3.3124440465532676</v>
      </c>
      <c r="F35" s="98">
        <v>177</v>
      </c>
      <c r="G35" s="200">
        <f t="shared" si="2"/>
        <v>54.5538603791031</v>
      </c>
      <c r="H35" s="200">
        <f t="shared" si="3"/>
        <v>3.868006993006993</v>
      </c>
      <c r="I35" s="137">
        <f t="shared" si="4"/>
        <v>214</v>
      </c>
      <c r="J35" s="200">
        <f t="shared" si="5"/>
        <v>54.76647472808701</v>
      </c>
      <c r="K35" s="200">
        <f t="shared" si="6"/>
        <v>3.75900228350606</v>
      </c>
      <c r="L35" s="42"/>
    </row>
    <row r="36" spans="1:12" ht="18" customHeight="1">
      <c r="A36" s="53"/>
      <c r="B36" s="52" t="s">
        <v>53</v>
      </c>
      <c r="C36" s="225">
        <f>C7+C9+C11+C12+SUM(C14:C18)+C22+SUM(C26:C29)+SUM(C31:C35)</f>
        <v>1117</v>
      </c>
      <c r="D36" s="74">
        <f t="shared" si="0"/>
        <v>1684.7662141779788</v>
      </c>
      <c r="E36" s="74">
        <f t="shared" si="1"/>
        <v>100</v>
      </c>
      <c r="F36" s="225">
        <f>F7+F9+F11+F12+SUM(F14:F18)+F22+SUM(F26:F29)+SUM(F31:F35)</f>
        <v>4576</v>
      </c>
      <c r="G36" s="48">
        <f t="shared" si="2"/>
        <v>1410.386808445061</v>
      </c>
      <c r="H36" s="48">
        <f t="shared" si="3"/>
        <v>100</v>
      </c>
      <c r="I36" s="151">
        <f>I7+I9+I11+I12+SUM(I14:I18)+I22+SUM(I26:I29)+SUM(I31:I35)</f>
        <v>5693</v>
      </c>
      <c r="J36" s="48">
        <f t="shared" si="5"/>
        <v>1456.9417786308381</v>
      </c>
      <c r="K36" s="48">
        <f t="shared" si="6"/>
        <v>100</v>
      </c>
      <c r="L36" s="42"/>
    </row>
    <row r="37" spans="1:12" ht="12.75">
      <c r="A37" s="42"/>
      <c r="B37" s="243"/>
      <c r="C37" s="233"/>
      <c r="D37" s="211"/>
      <c r="E37" s="211"/>
      <c r="F37" s="233"/>
      <c r="G37" s="212"/>
      <c r="H37" s="212"/>
      <c r="I37" s="210"/>
      <c r="J37" s="212"/>
      <c r="K37" s="212"/>
      <c r="L37" s="42"/>
    </row>
  </sheetData>
  <mergeCells count="12">
    <mergeCell ref="A29:A30"/>
    <mergeCell ref="I5:K5"/>
    <mergeCell ref="F5:H5"/>
    <mergeCell ref="C5:E5"/>
    <mergeCell ref="A5:A6"/>
    <mergeCell ref="B5:B6"/>
    <mergeCell ref="A9:A10"/>
    <mergeCell ref="A7:A8"/>
    <mergeCell ref="A12:A13"/>
    <mergeCell ref="A18:A21"/>
    <mergeCell ref="A2:K2"/>
    <mergeCell ref="A22:A25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workbookViewId="0" topLeftCell="A2">
      <pane ySplit="5" topLeftCell="BM13" activePane="bottomLeft" state="frozen"/>
      <selection pane="topLeft" activeCell="A2" sqref="A2"/>
      <selection pane="bottomLeft" activeCell="H4" sqref="H4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2" spans="1:11" ht="12.75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1"/>
      <c r="B3" s="1"/>
      <c r="C3" s="230"/>
      <c r="D3" s="1"/>
      <c r="E3" s="1"/>
      <c r="F3" s="230"/>
      <c r="G3" s="1"/>
      <c r="H3" s="3"/>
      <c r="I3" s="3"/>
      <c r="J3" s="3"/>
      <c r="K3" s="3"/>
    </row>
    <row r="4" spans="1:10" ht="12.75">
      <c r="A4" s="4"/>
      <c r="D4" s="6">
        <v>1803.5</v>
      </c>
      <c r="E4" s="5"/>
      <c r="G4" s="5">
        <v>11175.5</v>
      </c>
      <c r="H4" s="5"/>
      <c r="I4" s="5"/>
      <c r="J4" s="6">
        <f>SUM(D4:G4)</f>
        <v>12979</v>
      </c>
    </row>
    <row r="5" spans="1:11" ht="15" customHeight="1">
      <c r="A5" s="255" t="s">
        <v>59</v>
      </c>
      <c r="B5" s="255" t="s">
        <v>57</v>
      </c>
      <c r="C5" s="188" t="s">
        <v>1</v>
      </c>
      <c r="D5" s="9"/>
      <c r="E5" s="10"/>
      <c r="F5" s="188" t="s">
        <v>2</v>
      </c>
      <c r="G5" s="9"/>
      <c r="H5" s="10"/>
      <c r="I5" s="8" t="s">
        <v>3</v>
      </c>
      <c r="J5" s="9"/>
      <c r="K5" s="10"/>
    </row>
    <row r="6" spans="1:11" ht="33.75" customHeight="1">
      <c r="A6" s="256"/>
      <c r="B6" s="256"/>
      <c r="C6" s="189" t="s">
        <v>5</v>
      </c>
      <c r="D6" s="44" t="s">
        <v>6</v>
      </c>
      <c r="E6" s="44" t="s">
        <v>7</v>
      </c>
      <c r="F6" s="189" t="s">
        <v>5</v>
      </c>
      <c r="G6" s="44" t="s">
        <v>6</v>
      </c>
      <c r="H6" s="44" t="s">
        <v>7</v>
      </c>
      <c r="I6" s="44" t="s">
        <v>5</v>
      </c>
      <c r="J6" s="44" t="s">
        <v>6</v>
      </c>
      <c r="K6" s="44" t="s">
        <v>7</v>
      </c>
    </row>
    <row r="7" spans="1:11" ht="15" thickBot="1">
      <c r="A7" s="250" t="s">
        <v>8</v>
      </c>
      <c r="B7" s="50" t="s">
        <v>9</v>
      </c>
      <c r="C7" s="98">
        <v>406</v>
      </c>
      <c r="D7" s="59">
        <f aca="true" t="shared" si="0" ref="D7:D36">C7*1000/$D$4</f>
        <v>225.11782644857223</v>
      </c>
      <c r="E7" s="59">
        <f aca="true" t="shared" si="1" ref="E7:E36">C7*100/C$36</f>
        <v>21.036269430051814</v>
      </c>
      <c r="F7" s="98">
        <v>388</v>
      </c>
      <c r="G7" s="59">
        <f aca="true" t="shared" si="2" ref="G7:G36">F7*1000/$G$4</f>
        <v>34.71880452776162</v>
      </c>
      <c r="H7" s="59">
        <f aca="true" t="shared" si="3" ref="H7:H36">F7*100/F$36</f>
        <v>5.0831914057382415</v>
      </c>
      <c r="I7" s="137">
        <f aca="true" t="shared" si="4" ref="I7:I36">C7+F7</f>
        <v>794</v>
      </c>
      <c r="J7" s="59">
        <f aca="true" t="shared" si="5" ref="J7:J36">I7*1000/$J$4</f>
        <v>61.175745434933354</v>
      </c>
      <c r="K7" s="59">
        <f aca="true" t="shared" si="6" ref="K7:K36">I7*100/I$36</f>
        <v>8.302833838753529</v>
      </c>
    </row>
    <row r="8" spans="1:11" ht="12.75">
      <c r="A8" s="244"/>
      <c r="B8" s="85" t="s">
        <v>10</v>
      </c>
      <c r="C8" s="218">
        <v>2</v>
      </c>
      <c r="D8" s="168">
        <f t="shared" si="0"/>
        <v>1.1089548100914888</v>
      </c>
      <c r="E8" s="168">
        <f t="shared" si="1"/>
        <v>0.10362694300518134</v>
      </c>
      <c r="F8" s="218"/>
      <c r="G8" s="168">
        <f t="shared" si="2"/>
        <v>0</v>
      </c>
      <c r="H8" s="168">
        <f t="shared" si="3"/>
        <v>0</v>
      </c>
      <c r="I8" s="155">
        <f t="shared" si="4"/>
        <v>2</v>
      </c>
      <c r="J8" s="168">
        <f t="shared" si="5"/>
        <v>0.15409507666230063</v>
      </c>
      <c r="K8" s="168">
        <f t="shared" si="6"/>
        <v>0.020913939140437102</v>
      </c>
    </row>
    <row r="9" spans="1:11" ht="16.5" customHeight="1" thickBot="1">
      <c r="A9" s="250" t="s">
        <v>11</v>
      </c>
      <c r="B9" s="50" t="s">
        <v>12</v>
      </c>
      <c r="C9" s="98">
        <v>6</v>
      </c>
      <c r="D9" s="59">
        <f t="shared" si="0"/>
        <v>3.3268644302744663</v>
      </c>
      <c r="E9" s="59">
        <f t="shared" si="1"/>
        <v>0.31088082901554404</v>
      </c>
      <c r="F9" s="98">
        <v>153</v>
      </c>
      <c r="G9" s="59">
        <f t="shared" si="2"/>
        <v>13.69066261017404</v>
      </c>
      <c r="H9" s="59">
        <f t="shared" si="3"/>
        <v>2.0044543429844097</v>
      </c>
      <c r="I9" s="137">
        <f t="shared" si="4"/>
        <v>159</v>
      </c>
      <c r="J9" s="59">
        <f t="shared" si="5"/>
        <v>12.250558594652901</v>
      </c>
      <c r="K9" s="59">
        <f t="shared" si="6"/>
        <v>1.6626581616647496</v>
      </c>
    </row>
    <row r="10" spans="1:11" ht="12.75">
      <c r="A10" s="244"/>
      <c r="B10" s="85" t="s">
        <v>13</v>
      </c>
      <c r="C10" s="218">
        <v>1</v>
      </c>
      <c r="D10" s="168">
        <f t="shared" si="0"/>
        <v>0.5544774050457444</v>
      </c>
      <c r="E10" s="168">
        <f t="shared" si="1"/>
        <v>0.05181347150259067</v>
      </c>
      <c r="F10" s="218">
        <v>80</v>
      </c>
      <c r="G10" s="168">
        <f t="shared" si="2"/>
        <v>7.158516397476623</v>
      </c>
      <c r="H10" s="168">
        <f t="shared" si="3"/>
        <v>1.0480807022140706</v>
      </c>
      <c r="I10" s="155">
        <f t="shared" si="4"/>
        <v>81</v>
      </c>
      <c r="J10" s="168">
        <f t="shared" si="5"/>
        <v>6.2408506048231756</v>
      </c>
      <c r="K10" s="168">
        <f t="shared" si="6"/>
        <v>0.8470145351877026</v>
      </c>
    </row>
    <row r="11" spans="1:11" ht="15.75" customHeight="1">
      <c r="A11" s="21" t="s">
        <v>14</v>
      </c>
      <c r="B11" s="12" t="s">
        <v>15</v>
      </c>
      <c r="C11" s="77">
        <v>7</v>
      </c>
      <c r="D11" s="57">
        <f t="shared" si="0"/>
        <v>3.8813418353202107</v>
      </c>
      <c r="E11" s="57">
        <f t="shared" si="1"/>
        <v>0.3626943005181347</v>
      </c>
      <c r="F11" s="77">
        <v>35</v>
      </c>
      <c r="G11" s="57">
        <f t="shared" si="2"/>
        <v>3.1318509238960224</v>
      </c>
      <c r="H11" s="57">
        <f t="shared" si="3"/>
        <v>0.4585353072186558</v>
      </c>
      <c r="I11" s="138">
        <f t="shared" si="4"/>
        <v>42</v>
      </c>
      <c r="J11" s="57">
        <f t="shared" si="5"/>
        <v>3.2359966099083133</v>
      </c>
      <c r="K11" s="57">
        <f t="shared" si="6"/>
        <v>0.43919272194917913</v>
      </c>
    </row>
    <row r="12" spans="1:11" ht="24.75" customHeight="1" thickBot="1">
      <c r="A12" s="250" t="s">
        <v>16</v>
      </c>
      <c r="B12" s="50" t="s">
        <v>65</v>
      </c>
      <c r="C12" s="98">
        <v>4</v>
      </c>
      <c r="D12" s="198">
        <f t="shared" si="0"/>
        <v>2.2179096201829775</v>
      </c>
      <c r="E12" s="198">
        <f t="shared" si="1"/>
        <v>0.20725388601036268</v>
      </c>
      <c r="F12" s="98">
        <v>415</v>
      </c>
      <c r="G12" s="198">
        <f t="shared" si="2"/>
        <v>37.13480381190998</v>
      </c>
      <c r="H12" s="198">
        <f t="shared" si="3"/>
        <v>5.436918642735491</v>
      </c>
      <c r="I12" s="137">
        <f t="shared" si="4"/>
        <v>419</v>
      </c>
      <c r="J12" s="198">
        <f t="shared" si="5"/>
        <v>32.28291856075199</v>
      </c>
      <c r="K12" s="198">
        <f t="shared" si="6"/>
        <v>4.3814702499215725</v>
      </c>
    </row>
    <row r="13" spans="1:11" ht="12.75">
      <c r="A13" s="244"/>
      <c r="B13" s="147" t="s">
        <v>18</v>
      </c>
      <c r="C13" s="218">
        <v>1</v>
      </c>
      <c r="D13" s="168">
        <f t="shared" si="0"/>
        <v>0.5544774050457444</v>
      </c>
      <c r="E13" s="168">
        <f t="shared" si="1"/>
        <v>0.05181347150259067</v>
      </c>
      <c r="F13" s="218">
        <v>292</v>
      </c>
      <c r="G13" s="168">
        <f t="shared" si="2"/>
        <v>26.128584850789675</v>
      </c>
      <c r="H13" s="168">
        <f t="shared" si="3"/>
        <v>3.825494563081357</v>
      </c>
      <c r="I13" s="155">
        <f t="shared" si="4"/>
        <v>293</v>
      </c>
      <c r="J13" s="168">
        <f t="shared" si="5"/>
        <v>22.574928731027043</v>
      </c>
      <c r="K13" s="168">
        <f t="shared" si="6"/>
        <v>3.0638920840740353</v>
      </c>
    </row>
    <row r="14" spans="1:11" ht="14.25">
      <c r="A14" s="19" t="s">
        <v>19</v>
      </c>
      <c r="B14" s="16" t="s">
        <v>20</v>
      </c>
      <c r="C14" s="77">
        <v>31</v>
      </c>
      <c r="D14" s="199">
        <f t="shared" si="0"/>
        <v>17.188799556418076</v>
      </c>
      <c r="E14" s="199">
        <f t="shared" si="1"/>
        <v>1.6062176165803108</v>
      </c>
      <c r="F14" s="77">
        <v>386</v>
      </c>
      <c r="G14" s="199">
        <f t="shared" si="2"/>
        <v>34.539841617824706</v>
      </c>
      <c r="H14" s="199">
        <f t="shared" si="3"/>
        <v>5.05698938818289</v>
      </c>
      <c r="I14" s="138">
        <f t="shared" si="4"/>
        <v>417</v>
      </c>
      <c r="J14" s="199">
        <f t="shared" si="5"/>
        <v>32.128823484089686</v>
      </c>
      <c r="K14" s="199">
        <f t="shared" si="6"/>
        <v>4.360556310781136</v>
      </c>
    </row>
    <row r="15" spans="1:11" ht="14.25">
      <c r="A15" s="19" t="s">
        <v>21</v>
      </c>
      <c r="B15" s="16" t="s">
        <v>22</v>
      </c>
      <c r="C15" s="77">
        <v>15</v>
      </c>
      <c r="D15" s="199">
        <f t="shared" si="0"/>
        <v>8.317161075686165</v>
      </c>
      <c r="E15" s="199">
        <f t="shared" si="1"/>
        <v>0.7772020725388601</v>
      </c>
      <c r="F15" s="77">
        <v>414</v>
      </c>
      <c r="G15" s="199">
        <f t="shared" si="2"/>
        <v>37.045322356941526</v>
      </c>
      <c r="H15" s="199">
        <f t="shared" si="3"/>
        <v>5.423817633957815</v>
      </c>
      <c r="I15" s="138">
        <f t="shared" si="4"/>
        <v>429</v>
      </c>
      <c r="J15" s="199">
        <f t="shared" si="5"/>
        <v>33.05339394406349</v>
      </c>
      <c r="K15" s="199">
        <f t="shared" si="6"/>
        <v>4.486039945623758</v>
      </c>
    </row>
    <row r="16" spans="1:11" ht="14.25">
      <c r="A16" s="21" t="s">
        <v>23</v>
      </c>
      <c r="B16" s="60" t="s">
        <v>24</v>
      </c>
      <c r="C16" s="77">
        <v>63</v>
      </c>
      <c r="D16" s="199">
        <f t="shared" si="0"/>
        <v>34.932076517881896</v>
      </c>
      <c r="E16" s="199">
        <f t="shared" si="1"/>
        <v>3.2642487046632125</v>
      </c>
      <c r="F16" s="77">
        <v>264</v>
      </c>
      <c r="G16" s="199">
        <f t="shared" si="2"/>
        <v>23.623104111672856</v>
      </c>
      <c r="H16" s="199">
        <f t="shared" si="3"/>
        <v>3.4586663173064327</v>
      </c>
      <c r="I16" s="138">
        <f t="shared" si="4"/>
        <v>327</v>
      </c>
      <c r="J16" s="199">
        <f t="shared" si="5"/>
        <v>25.194545034286154</v>
      </c>
      <c r="K16" s="199">
        <f t="shared" si="6"/>
        <v>3.419429049461466</v>
      </c>
    </row>
    <row r="17" spans="1:11" ht="14.25">
      <c r="A17" s="19" t="s">
        <v>25</v>
      </c>
      <c r="B17" s="16" t="s">
        <v>26</v>
      </c>
      <c r="C17" s="77">
        <v>77</v>
      </c>
      <c r="D17" s="199">
        <f t="shared" si="0"/>
        <v>42.69476018852232</v>
      </c>
      <c r="E17" s="199">
        <f t="shared" si="1"/>
        <v>3.989637305699482</v>
      </c>
      <c r="F17" s="77">
        <v>322</v>
      </c>
      <c r="G17" s="199">
        <f t="shared" si="2"/>
        <v>28.81302849984341</v>
      </c>
      <c r="H17" s="199">
        <f t="shared" si="3"/>
        <v>4.218524826411634</v>
      </c>
      <c r="I17" s="138">
        <f t="shared" si="4"/>
        <v>399</v>
      </c>
      <c r="J17" s="199">
        <f t="shared" si="5"/>
        <v>30.74196779412898</v>
      </c>
      <c r="K17" s="199">
        <f t="shared" si="6"/>
        <v>4.172330858517202</v>
      </c>
    </row>
    <row r="18" spans="1:11" ht="18" customHeight="1" thickBot="1">
      <c r="A18" s="245" t="s">
        <v>27</v>
      </c>
      <c r="B18" s="88" t="s">
        <v>28</v>
      </c>
      <c r="C18" s="98">
        <v>4</v>
      </c>
      <c r="D18" s="198">
        <f t="shared" si="0"/>
        <v>2.2179096201829775</v>
      </c>
      <c r="E18" s="198">
        <f t="shared" si="1"/>
        <v>0.20725388601036268</v>
      </c>
      <c r="F18" s="98">
        <v>2118</v>
      </c>
      <c r="G18" s="198">
        <f t="shared" si="2"/>
        <v>189.5217216231936</v>
      </c>
      <c r="H18" s="198">
        <f t="shared" si="3"/>
        <v>27.747936591117515</v>
      </c>
      <c r="I18" s="137">
        <f t="shared" si="4"/>
        <v>2122</v>
      </c>
      <c r="J18" s="198">
        <f t="shared" si="5"/>
        <v>163.49487633870098</v>
      </c>
      <c r="K18" s="198">
        <f t="shared" si="6"/>
        <v>22.189689428003764</v>
      </c>
    </row>
    <row r="19" spans="1:11" ht="12.75">
      <c r="A19" s="246"/>
      <c r="B19" s="85" t="s">
        <v>29</v>
      </c>
      <c r="C19" s="218">
        <v>1</v>
      </c>
      <c r="D19" s="168">
        <f t="shared" si="0"/>
        <v>0.5544774050457444</v>
      </c>
      <c r="E19" s="168">
        <f t="shared" si="1"/>
        <v>0.05181347150259067</v>
      </c>
      <c r="F19" s="218">
        <v>1370</v>
      </c>
      <c r="G19" s="168">
        <f t="shared" si="2"/>
        <v>122.58959330678717</v>
      </c>
      <c r="H19" s="168">
        <f t="shared" si="3"/>
        <v>17.948382025415956</v>
      </c>
      <c r="I19" s="155">
        <f t="shared" si="4"/>
        <v>1371</v>
      </c>
      <c r="J19" s="168">
        <f t="shared" si="5"/>
        <v>105.63217505200709</v>
      </c>
      <c r="K19" s="168">
        <f t="shared" si="6"/>
        <v>14.336505280769632</v>
      </c>
    </row>
    <row r="20" spans="1:11" ht="12.75">
      <c r="A20" s="246"/>
      <c r="B20" s="148" t="s">
        <v>58</v>
      </c>
      <c r="C20" s="222"/>
      <c r="D20" s="167">
        <f t="shared" si="0"/>
        <v>0</v>
      </c>
      <c r="E20" s="167">
        <f t="shared" si="1"/>
        <v>0</v>
      </c>
      <c r="F20" s="222">
        <v>248</v>
      </c>
      <c r="G20" s="167">
        <f t="shared" si="2"/>
        <v>22.191400832177532</v>
      </c>
      <c r="H20" s="167">
        <f t="shared" si="3"/>
        <v>3.2490501768636184</v>
      </c>
      <c r="I20" s="152">
        <f t="shared" si="4"/>
        <v>248</v>
      </c>
      <c r="J20" s="167">
        <f t="shared" si="5"/>
        <v>19.10778950612528</v>
      </c>
      <c r="K20" s="167">
        <f t="shared" si="6"/>
        <v>2.5933284534142005</v>
      </c>
    </row>
    <row r="21" spans="1:11" ht="12.75">
      <c r="A21" s="247"/>
      <c r="B21" s="149" t="s">
        <v>30</v>
      </c>
      <c r="C21" s="222"/>
      <c r="D21" s="167">
        <f t="shared" si="0"/>
        <v>0</v>
      </c>
      <c r="E21" s="167">
        <f t="shared" si="1"/>
        <v>0</v>
      </c>
      <c r="F21" s="222">
        <v>141</v>
      </c>
      <c r="G21" s="167">
        <f t="shared" si="2"/>
        <v>12.616885150552548</v>
      </c>
      <c r="H21" s="167">
        <f t="shared" si="3"/>
        <v>1.8472422376522992</v>
      </c>
      <c r="I21" s="152">
        <f t="shared" si="4"/>
        <v>141</v>
      </c>
      <c r="J21" s="167">
        <f t="shared" si="5"/>
        <v>10.863702904692195</v>
      </c>
      <c r="K21" s="167">
        <f t="shared" si="6"/>
        <v>1.4744327094008156</v>
      </c>
    </row>
    <row r="22" spans="1:11" ht="17.25" customHeight="1" thickBot="1">
      <c r="A22" s="245" t="s">
        <v>31</v>
      </c>
      <c r="B22" s="88" t="s">
        <v>32</v>
      </c>
      <c r="C22" s="98">
        <v>731</v>
      </c>
      <c r="D22" s="198">
        <f t="shared" si="0"/>
        <v>405.3229830884392</v>
      </c>
      <c r="E22" s="198">
        <f t="shared" si="1"/>
        <v>37.87564766839378</v>
      </c>
      <c r="F22" s="98">
        <v>582</v>
      </c>
      <c r="G22" s="198">
        <f t="shared" si="2"/>
        <v>52.07820679164243</v>
      </c>
      <c r="H22" s="198">
        <f t="shared" si="3"/>
        <v>7.624787108607363</v>
      </c>
      <c r="I22" s="137">
        <f t="shared" si="4"/>
        <v>1313</v>
      </c>
      <c r="J22" s="198">
        <f t="shared" si="5"/>
        <v>101.16341782880038</v>
      </c>
      <c r="K22" s="198">
        <f t="shared" si="6"/>
        <v>13.730001045696957</v>
      </c>
    </row>
    <row r="23" spans="1:11" ht="12.75">
      <c r="A23" s="246"/>
      <c r="B23" s="85" t="s">
        <v>33</v>
      </c>
      <c r="C23" s="218">
        <v>422</v>
      </c>
      <c r="D23" s="168">
        <f t="shared" si="0"/>
        <v>233.98946492930412</v>
      </c>
      <c r="E23" s="168">
        <f t="shared" si="1"/>
        <v>21.865284974093264</v>
      </c>
      <c r="F23" s="218">
        <v>99</v>
      </c>
      <c r="G23" s="168">
        <f t="shared" si="2"/>
        <v>8.85866404187732</v>
      </c>
      <c r="H23" s="168">
        <f t="shared" si="3"/>
        <v>1.2969998689899123</v>
      </c>
      <c r="I23" s="155">
        <f t="shared" si="4"/>
        <v>521</v>
      </c>
      <c r="J23" s="168">
        <f t="shared" si="5"/>
        <v>40.14176747052932</v>
      </c>
      <c r="K23" s="168">
        <f t="shared" si="6"/>
        <v>5.448081146083865</v>
      </c>
    </row>
    <row r="24" spans="1:11" ht="12.75">
      <c r="A24" s="246"/>
      <c r="B24" s="150" t="s">
        <v>55</v>
      </c>
      <c r="C24" s="222">
        <v>62</v>
      </c>
      <c r="D24" s="167">
        <f t="shared" si="0"/>
        <v>34.37759911283615</v>
      </c>
      <c r="E24" s="167">
        <f t="shared" si="1"/>
        <v>3.2124352331606216</v>
      </c>
      <c r="F24" s="222">
        <v>44</v>
      </c>
      <c r="G24" s="167">
        <f t="shared" si="2"/>
        <v>3.9371840186121427</v>
      </c>
      <c r="H24" s="167">
        <f t="shared" si="3"/>
        <v>0.5764443862177387</v>
      </c>
      <c r="I24" s="152">
        <f t="shared" si="4"/>
        <v>106</v>
      </c>
      <c r="J24" s="167">
        <f t="shared" si="5"/>
        <v>8.167039063101933</v>
      </c>
      <c r="K24" s="167">
        <f t="shared" si="6"/>
        <v>1.1084387744431663</v>
      </c>
    </row>
    <row r="25" spans="1:11" ht="12.75">
      <c r="A25" s="247"/>
      <c r="B25" s="150" t="s">
        <v>56</v>
      </c>
      <c r="C25" s="222">
        <v>169</v>
      </c>
      <c r="D25" s="167">
        <f t="shared" si="0"/>
        <v>93.7066814527308</v>
      </c>
      <c r="E25" s="167">
        <f t="shared" si="1"/>
        <v>8.756476683937823</v>
      </c>
      <c r="F25" s="222">
        <v>158</v>
      </c>
      <c r="G25" s="167">
        <f t="shared" si="2"/>
        <v>14.13806988501633</v>
      </c>
      <c r="H25" s="167">
        <f t="shared" si="3"/>
        <v>2.0699593868727892</v>
      </c>
      <c r="I25" s="152">
        <f t="shared" si="4"/>
        <v>327</v>
      </c>
      <c r="J25" s="167">
        <f t="shared" si="5"/>
        <v>25.194545034286154</v>
      </c>
      <c r="K25" s="167">
        <f t="shared" si="6"/>
        <v>3.419429049461466</v>
      </c>
    </row>
    <row r="26" spans="1:11" ht="14.25" customHeight="1">
      <c r="A26" s="21" t="s">
        <v>34</v>
      </c>
      <c r="B26" s="12" t="s">
        <v>35</v>
      </c>
      <c r="C26" s="77">
        <v>26</v>
      </c>
      <c r="D26" s="199">
        <f t="shared" si="0"/>
        <v>14.416412531189353</v>
      </c>
      <c r="E26" s="199">
        <f t="shared" si="1"/>
        <v>1.3471502590673574</v>
      </c>
      <c r="F26" s="77">
        <v>310</v>
      </c>
      <c r="G26" s="199">
        <f t="shared" si="2"/>
        <v>27.739251040221912</v>
      </c>
      <c r="H26" s="199">
        <f t="shared" si="3"/>
        <v>4.061312721079523</v>
      </c>
      <c r="I26" s="138">
        <f t="shared" si="4"/>
        <v>336</v>
      </c>
      <c r="J26" s="199">
        <f t="shared" si="5"/>
        <v>25.887972879266506</v>
      </c>
      <c r="K26" s="199">
        <f t="shared" si="6"/>
        <v>3.513541775593433</v>
      </c>
    </row>
    <row r="27" spans="1:11" ht="15.75" customHeight="1">
      <c r="A27" s="21" t="s">
        <v>36</v>
      </c>
      <c r="B27" s="12" t="s">
        <v>37</v>
      </c>
      <c r="C27" s="77">
        <v>131</v>
      </c>
      <c r="D27" s="199">
        <f t="shared" si="0"/>
        <v>72.63654006099252</v>
      </c>
      <c r="E27" s="199">
        <f t="shared" si="1"/>
        <v>6.787564766839378</v>
      </c>
      <c r="F27" s="77">
        <v>244</v>
      </c>
      <c r="G27" s="199">
        <f t="shared" si="2"/>
        <v>21.8334750123037</v>
      </c>
      <c r="H27" s="199">
        <f t="shared" si="3"/>
        <v>3.196646141752915</v>
      </c>
      <c r="I27" s="138">
        <f t="shared" si="4"/>
        <v>375</v>
      </c>
      <c r="J27" s="199">
        <f t="shared" si="5"/>
        <v>28.89282687418137</v>
      </c>
      <c r="K27" s="199">
        <f t="shared" si="6"/>
        <v>3.9213635888319565</v>
      </c>
    </row>
    <row r="28" spans="1:11" ht="16.5" customHeight="1">
      <c r="A28" s="21" t="s">
        <v>38</v>
      </c>
      <c r="B28" s="12" t="s">
        <v>68</v>
      </c>
      <c r="C28" s="77">
        <v>14</v>
      </c>
      <c r="D28" s="199">
        <f t="shared" si="0"/>
        <v>7.762683670640421</v>
      </c>
      <c r="E28" s="199">
        <f t="shared" si="1"/>
        <v>0.7253886010362695</v>
      </c>
      <c r="F28" s="77">
        <v>444</v>
      </c>
      <c r="G28" s="199">
        <f t="shared" si="2"/>
        <v>39.72976600599526</v>
      </c>
      <c r="H28" s="199">
        <f t="shared" si="3"/>
        <v>5.816847897288091</v>
      </c>
      <c r="I28" s="138">
        <f t="shared" si="4"/>
        <v>458</v>
      </c>
      <c r="J28" s="199">
        <f t="shared" si="5"/>
        <v>35.28777255566685</v>
      </c>
      <c r="K28" s="199">
        <f t="shared" si="6"/>
        <v>4.789292063160096</v>
      </c>
    </row>
    <row r="29" spans="1:11" ht="17.25" customHeight="1" thickBot="1">
      <c r="A29" s="250" t="s">
        <v>40</v>
      </c>
      <c r="B29" s="88" t="s">
        <v>41</v>
      </c>
      <c r="C29" s="98">
        <v>60</v>
      </c>
      <c r="D29" s="198">
        <f t="shared" si="0"/>
        <v>33.26864430274466</v>
      </c>
      <c r="E29" s="198">
        <f t="shared" si="1"/>
        <v>3.1088082901554404</v>
      </c>
      <c r="F29" s="98">
        <v>885</v>
      </c>
      <c r="G29" s="198">
        <f t="shared" si="2"/>
        <v>79.19108764708514</v>
      </c>
      <c r="H29" s="198">
        <f t="shared" si="3"/>
        <v>11.594392768243155</v>
      </c>
      <c r="I29" s="137">
        <f t="shared" si="4"/>
        <v>945</v>
      </c>
      <c r="J29" s="198">
        <f t="shared" si="5"/>
        <v>72.80992372293706</v>
      </c>
      <c r="K29" s="198">
        <f t="shared" si="6"/>
        <v>9.881836243856531</v>
      </c>
    </row>
    <row r="30" spans="1:11" ht="14.25" customHeight="1">
      <c r="A30" s="244"/>
      <c r="B30" s="147" t="s">
        <v>42</v>
      </c>
      <c r="C30" s="218">
        <v>33</v>
      </c>
      <c r="D30" s="168">
        <f t="shared" si="0"/>
        <v>18.297754366509565</v>
      </c>
      <c r="E30" s="168">
        <f t="shared" si="1"/>
        <v>1.7098445595854923</v>
      </c>
      <c r="F30" s="218">
        <v>324</v>
      </c>
      <c r="G30" s="168">
        <f t="shared" si="2"/>
        <v>28.991991409780322</v>
      </c>
      <c r="H30" s="168">
        <f t="shared" si="3"/>
        <v>4.244726843966985</v>
      </c>
      <c r="I30" s="155">
        <f t="shared" si="4"/>
        <v>357</v>
      </c>
      <c r="J30" s="168">
        <f t="shared" si="5"/>
        <v>27.505971184220662</v>
      </c>
      <c r="K30" s="168">
        <f t="shared" si="6"/>
        <v>3.7331381365680225</v>
      </c>
    </row>
    <row r="31" spans="1:11" ht="14.25">
      <c r="A31" s="21" t="s">
        <v>43</v>
      </c>
      <c r="B31" s="12" t="s">
        <v>44</v>
      </c>
      <c r="C31" s="77"/>
      <c r="D31" s="199">
        <f t="shared" si="0"/>
        <v>0</v>
      </c>
      <c r="E31" s="199">
        <f t="shared" si="1"/>
        <v>0</v>
      </c>
      <c r="F31" s="77">
        <v>20</v>
      </c>
      <c r="G31" s="199">
        <f t="shared" si="2"/>
        <v>1.7896290993691557</v>
      </c>
      <c r="H31" s="199">
        <f t="shared" si="3"/>
        <v>0.26202017555351764</v>
      </c>
      <c r="I31" s="138">
        <f t="shared" si="4"/>
        <v>20</v>
      </c>
      <c r="J31" s="199">
        <f t="shared" si="5"/>
        <v>1.5409507666230065</v>
      </c>
      <c r="K31" s="199">
        <f t="shared" si="6"/>
        <v>0.20913939140437102</v>
      </c>
    </row>
    <row r="32" spans="1:11" ht="14.25">
      <c r="A32" s="21" t="s">
        <v>45</v>
      </c>
      <c r="B32" s="12" t="s">
        <v>46</v>
      </c>
      <c r="C32" s="77">
        <v>3</v>
      </c>
      <c r="D32" s="199">
        <f t="shared" si="0"/>
        <v>1.6634322151372332</v>
      </c>
      <c r="E32" s="199">
        <f t="shared" si="1"/>
        <v>0.15544041450777202</v>
      </c>
      <c r="F32" s="77"/>
      <c r="G32" s="199">
        <f t="shared" si="2"/>
        <v>0</v>
      </c>
      <c r="H32" s="199">
        <f t="shared" si="3"/>
        <v>0</v>
      </c>
      <c r="I32" s="138">
        <f t="shared" si="4"/>
        <v>3</v>
      </c>
      <c r="J32" s="199">
        <f t="shared" si="5"/>
        <v>0.23114261499345096</v>
      </c>
      <c r="K32" s="199">
        <f t="shared" si="6"/>
        <v>0.031370908710655655</v>
      </c>
    </row>
    <row r="33" spans="1:11" ht="14.25">
      <c r="A33" s="21" t="s">
        <v>47</v>
      </c>
      <c r="B33" s="12" t="s">
        <v>48</v>
      </c>
      <c r="C33" s="77">
        <v>8</v>
      </c>
      <c r="D33" s="199">
        <f t="shared" si="0"/>
        <v>4.435819240365955</v>
      </c>
      <c r="E33" s="199">
        <f t="shared" si="1"/>
        <v>0.41450777202072536</v>
      </c>
      <c r="F33" s="77">
        <v>2</v>
      </c>
      <c r="G33" s="199">
        <f t="shared" si="2"/>
        <v>0.17896290993691558</v>
      </c>
      <c r="H33" s="199">
        <f t="shared" si="3"/>
        <v>0.026202017555351762</v>
      </c>
      <c r="I33" s="138">
        <f t="shared" si="4"/>
        <v>10</v>
      </c>
      <c r="J33" s="199">
        <f t="shared" si="5"/>
        <v>0.7704753833115032</v>
      </c>
      <c r="K33" s="199">
        <f t="shared" si="6"/>
        <v>0.10456969570218551</v>
      </c>
    </row>
    <row r="34" spans="1:11" ht="14.25">
      <c r="A34" s="21" t="s">
        <v>49</v>
      </c>
      <c r="B34" s="12" t="s">
        <v>50</v>
      </c>
      <c r="C34" s="77">
        <v>263</v>
      </c>
      <c r="D34" s="199">
        <f t="shared" si="0"/>
        <v>145.82755752703076</v>
      </c>
      <c r="E34" s="199">
        <f t="shared" si="1"/>
        <v>13.626943005181348</v>
      </c>
      <c r="F34" s="77">
        <v>300</v>
      </c>
      <c r="G34" s="199">
        <f t="shared" si="2"/>
        <v>26.844436490537337</v>
      </c>
      <c r="H34" s="199">
        <f t="shared" si="3"/>
        <v>3.930302633302764</v>
      </c>
      <c r="I34" s="138">
        <f t="shared" si="4"/>
        <v>563</v>
      </c>
      <c r="J34" s="199">
        <f t="shared" si="5"/>
        <v>43.37776408043763</v>
      </c>
      <c r="K34" s="199">
        <f t="shared" si="6"/>
        <v>5.887273868033044</v>
      </c>
    </row>
    <row r="35" spans="1:11" ht="15" thickBot="1">
      <c r="A35" s="49" t="s">
        <v>51</v>
      </c>
      <c r="B35" s="50" t="s">
        <v>52</v>
      </c>
      <c r="C35" s="98">
        <v>81</v>
      </c>
      <c r="D35" s="198">
        <f t="shared" si="0"/>
        <v>44.912669808705296</v>
      </c>
      <c r="E35" s="198">
        <f t="shared" si="1"/>
        <v>4.196891191709844</v>
      </c>
      <c r="F35" s="98">
        <v>351</v>
      </c>
      <c r="G35" s="198">
        <f t="shared" si="2"/>
        <v>31.407990693928685</v>
      </c>
      <c r="H35" s="198">
        <f t="shared" si="3"/>
        <v>4.598454080964234</v>
      </c>
      <c r="I35" s="137">
        <f t="shared" si="4"/>
        <v>432</v>
      </c>
      <c r="J35" s="198">
        <f t="shared" si="5"/>
        <v>33.28453655905694</v>
      </c>
      <c r="K35" s="198">
        <f t="shared" si="6"/>
        <v>4.517410854334414</v>
      </c>
    </row>
    <row r="36" spans="1:11" ht="15">
      <c r="A36" s="286" t="s">
        <v>53</v>
      </c>
      <c r="B36" s="287"/>
      <c r="C36" s="229">
        <f>C7+C9+C11+C12+SUM(C14:C18)+C22+SUM(C26:C29)+SUM(C31:C35)</f>
        <v>1930</v>
      </c>
      <c r="D36" s="58">
        <f t="shared" si="0"/>
        <v>1070.1413917382868</v>
      </c>
      <c r="E36" s="58">
        <f t="shared" si="1"/>
        <v>100</v>
      </c>
      <c r="F36" s="229">
        <f>F7+F9+F11+F12+SUM(F14:F18)+F22+SUM(F26:F29)+SUM(F31:F35)</f>
        <v>7633</v>
      </c>
      <c r="G36" s="58">
        <f t="shared" si="2"/>
        <v>683.0119457742383</v>
      </c>
      <c r="H36" s="58">
        <f t="shared" si="3"/>
        <v>100</v>
      </c>
      <c r="I36" s="183">
        <f t="shared" si="4"/>
        <v>9563</v>
      </c>
      <c r="J36" s="58">
        <f t="shared" si="5"/>
        <v>736.8056090607905</v>
      </c>
      <c r="K36" s="58">
        <f t="shared" si="6"/>
        <v>100</v>
      </c>
    </row>
    <row r="37" ht="12.75">
      <c r="B37" s="243"/>
    </row>
  </sheetData>
  <mergeCells count="10">
    <mergeCell ref="A22:A25"/>
    <mergeCell ref="A29:A30"/>
    <mergeCell ref="A2:K2"/>
    <mergeCell ref="A36:B36"/>
    <mergeCell ref="A5:A6"/>
    <mergeCell ref="B5:B6"/>
    <mergeCell ref="A7:A8"/>
    <mergeCell ref="A9:A10"/>
    <mergeCell ref="A12:A13"/>
    <mergeCell ref="A18:A21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K39"/>
  <sheetViews>
    <sheetView workbookViewId="0" topLeftCell="A2">
      <selection activeCell="H4" sqref="H4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10.421875" style="5" customWidth="1"/>
    <col min="4" max="4" width="9.421875" style="0" customWidth="1"/>
    <col min="6" max="6" width="11.57421875" style="5" customWidth="1"/>
    <col min="7" max="7" width="9.421875" style="0" customWidth="1"/>
    <col min="9" max="9" width="10.57421875" style="5" customWidth="1"/>
    <col min="10" max="10" width="9.28125" style="0" customWidth="1"/>
    <col min="11" max="11" width="8.00390625" style="0" customWidth="1"/>
  </cols>
  <sheetData>
    <row r="1" ht="10.5" customHeight="1"/>
    <row r="2" spans="1:11" ht="12.75">
      <c r="A2" s="254" t="s">
        <v>78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9.75" customHeight="1">
      <c r="A3" s="1"/>
      <c r="B3" s="1"/>
      <c r="C3" s="230"/>
      <c r="D3" s="1"/>
      <c r="E3" s="1"/>
      <c r="F3" s="230"/>
      <c r="G3" s="1"/>
      <c r="H3" s="3"/>
      <c r="I3" s="191"/>
      <c r="J3" s="3"/>
      <c r="K3" s="3"/>
    </row>
    <row r="4" spans="1:10" ht="11.25" customHeight="1">
      <c r="A4" s="4"/>
      <c r="D4" s="6">
        <v>3467.5</v>
      </c>
      <c r="E4" s="5"/>
      <c r="G4" s="5">
        <v>19511.5</v>
      </c>
      <c r="H4" s="5"/>
      <c r="J4" s="6">
        <f>SUM(D4:G4)</f>
        <v>22979</v>
      </c>
    </row>
    <row r="5" spans="1:11" ht="12.75">
      <c r="A5" s="288" t="s">
        <v>59</v>
      </c>
      <c r="B5" s="255" t="s">
        <v>57</v>
      </c>
      <c r="C5" s="188" t="s">
        <v>1</v>
      </c>
      <c r="D5" s="9"/>
      <c r="E5" s="10"/>
      <c r="F5" s="188" t="s">
        <v>2</v>
      </c>
      <c r="G5" s="9"/>
      <c r="H5" s="10"/>
      <c r="I5" s="188" t="s">
        <v>3</v>
      </c>
      <c r="J5" s="9"/>
      <c r="K5" s="10"/>
    </row>
    <row r="6" spans="1:11" ht="27" customHeight="1">
      <c r="A6" s="289"/>
      <c r="B6" s="256"/>
      <c r="C6" s="189" t="s">
        <v>5</v>
      </c>
      <c r="D6" s="44" t="s">
        <v>6</v>
      </c>
      <c r="E6" s="44" t="s">
        <v>7</v>
      </c>
      <c r="F6" s="189" t="s">
        <v>5</v>
      </c>
      <c r="G6" s="44" t="s">
        <v>6</v>
      </c>
      <c r="H6" s="44" t="s">
        <v>7</v>
      </c>
      <c r="I6" s="189" t="s">
        <v>5</v>
      </c>
      <c r="J6" s="44" t="s">
        <v>6</v>
      </c>
      <c r="K6" s="44" t="s">
        <v>7</v>
      </c>
    </row>
    <row r="7" spans="1:11" ht="16.5" customHeight="1" thickBot="1">
      <c r="A7" s="250" t="s">
        <v>8</v>
      </c>
      <c r="B7" s="50" t="s">
        <v>9</v>
      </c>
      <c r="C7" s="98">
        <v>3197</v>
      </c>
      <c r="D7" s="76">
        <f aca="true" t="shared" si="0" ref="D7:D36">C7*1000/$D$4</f>
        <v>921.9899062725307</v>
      </c>
      <c r="E7" s="76">
        <f aca="true" t="shared" si="1" ref="E7:E36">C7*100/C$36</f>
        <v>17.320403077256476</v>
      </c>
      <c r="F7" s="98">
        <v>864</v>
      </c>
      <c r="G7" s="76">
        <f aca="true" t="shared" si="2" ref="G7:G36">F7*1000/$G$4</f>
        <v>44.28157753119955</v>
      </c>
      <c r="H7" s="76">
        <f aca="true" t="shared" si="3" ref="H7:H36">F7*100/F$36</f>
        <v>1.6777350576721426</v>
      </c>
      <c r="I7" s="98">
        <f aca="true" t="shared" si="4" ref="I7:I35">C7+F7</f>
        <v>4061</v>
      </c>
      <c r="J7" s="76">
        <f aca="true" t="shared" si="5" ref="J7:J36">I7*1000/$J$4</f>
        <v>176.72657643935767</v>
      </c>
      <c r="K7" s="76">
        <f aca="true" t="shared" si="6" ref="K7:K36">I7*100/I$36</f>
        <v>5.8050774772714275</v>
      </c>
    </row>
    <row r="8" spans="1:11" ht="12.75" customHeight="1">
      <c r="A8" s="244"/>
      <c r="B8" s="175" t="s">
        <v>10</v>
      </c>
      <c r="C8" s="221">
        <v>327</v>
      </c>
      <c r="D8" s="176">
        <f t="shared" si="0"/>
        <v>94.30425378514781</v>
      </c>
      <c r="E8" s="176">
        <f t="shared" si="1"/>
        <v>1.771589554664644</v>
      </c>
      <c r="F8" s="221">
        <v>23</v>
      </c>
      <c r="G8" s="176">
        <f t="shared" si="2"/>
        <v>1.1787919944648029</v>
      </c>
      <c r="H8" s="176">
        <f t="shared" si="3"/>
        <v>0.04466192861858713</v>
      </c>
      <c r="I8" s="106">
        <f t="shared" si="4"/>
        <v>350</v>
      </c>
      <c r="J8" s="176">
        <f t="shared" si="5"/>
        <v>15.231298141781627</v>
      </c>
      <c r="K8" s="176">
        <f t="shared" si="6"/>
        <v>0.5003144833895592</v>
      </c>
    </row>
    <row r="9" spans="1:11" ht="17.25" customHeight="1" thickBot="1">
      <c r="A9" s="250" t="s">
        <v>11</v>
      </c>
      <c r="B9" s="50" t="s">
        <v>12</v>
      </c>
      <c r="C9" s="98">
        <v>16</v>
      </c>
      <c r="D9" s="76">
        <f t="shared" si="0"/>
        <v>4.6142754145638065</v>
      </c>
      <c r="E9" s="76">
        <f t="shared" si="1"/>
        <v>0.08668328096218442</v>
      </c>
      <c r="F9" s="98">
        <v>669</v>
      </c>
      <c r="G9" s="70">
        <f t="shared" si="2"/>
        <v>34.28747149117187</v>
      </c>
      <c r="H9" s="76">
        <f t="shared" si="3"/>
        <v>1.2990795759058604</v>
      </c>
      <c r="I9" s="98">
        <f t="shared" si="4"/>
        <v>685</v>
      </c>
      <c r="J9" s="76">
        <f t="shared" si="5"/>
        <v>29.809826363201182</v>
      </c>
      <c r="K9" s="76">
        <f t="shared" si="6"/>
        <v>0.9791869174909943</v>
      </c>
    </row>
    <row r="10" spans="1:11" ht="11.25" customHeight="1">
      <c r="A10" s="244"/>
      <c r="B10" s="175" t="s">
        <v>13</v>
      </c>
      <c r="C10" s="223">
        <v>1</v>
      </c>
      <c r="D10" s="108">
        <f t="shared" si="0"/>
        <v>0.2883922134102379</v>
      </c>
      <c r="E10" s="108">
        <f t="shared" si="1"/>
        <v>0.005417705060136526</v>
      </c>
      <c r="F10" s="223">
        <v>350</v>
      </c>
      <c r="G10" s="108">
        <f t="shared" si="2"/>
        <v>17.93813904620352</v>
      </c>
      <c r="H10" s="108">
        <f t="shared" si="3"/>
        <v>0.6796380441958911</v>
      </c>
      <c r="I10" s="104">
        <f t="shared" si="4"/>
        <v>351</v>
      </c>
      <c r="J10" s="108">
        <f t="shared" si="5"/>
        <v>15.274816136472431</v>
      </c>
      <c r="K10" s="108">
        <f t="shared" si="6"/>
        <v>0.5017439533421008</v>
      </c>
    </row>
    <row r="11" spans="1:11" ht="17.25" customHeight="1" thickBot="1">
      <c r="A11" s="21" t="s">
        <v>14</v>
      </c>
      <c r="B11" s="50" t="s">
        <v>15</v>
      </c>
      <c r="C11" s="98">
        <v>42</v>
      </c>
      <c r="D11" s="76">
        <f t="shared" si="0"/>
        <v>12.112472963229992</v>
      </c>
      <c r="E11" s="76">
        <f t="shared" si="1"/>
        <v>0.2275436125257341</v>
      </c>
      <c r="F11" s="98">
        <v>115</v>
      </c>
      <c r="G11" s="76">
        <f t="shared" si="2"/>
        <v>5.893959972324014</v>
      </c>
      <c r="H11" s="76">
        <f t="shared" si="3"/>
        <v>0.22330964309293566</v>
      </c>
      <c r="I11" s="98">
        <f t="shared" si="4"/>
        <v>157</v>
      </c>
      <c r="J11" s="76">
        <f t="shared" si="5"/>
        <v>6.83232516645633</v>
      </c>
      <c r="K11" s="76">
        <f t="shared" si="6"/>
        <v>0.2244267825490308</v>
      </c>
    </row>
    <row r="12" spans="1:11" ht="26.25" thickBot="1">
      <c r="A12" s="250" t="s">
        <v>16</v>
      </c>
      <c r="B12" s="157" t="s">
        <v>65</v>
      </c>
      <c r="C12" s="192">
        <v>24</v>
      </c>
      <c r="D12" s="197">
        <f t="shared" si="0"/>
        <v>6.92141312184571</v>
      </c>
      <c r="E12" s="197">
        <f t="shared" si="1"/>
        <v>0.13002492144327663</v>
      </c>
      <c r="F12" s="192">
        <v>5082</v>
      </c>
      <c r="G12" s="197">
        <f t="shared" si="2"/>
        <v>260.4617789508751</v>
      </c>
      <c r="H12" s="197">
        <f t="shared" si="3"/>
        <v>9.86834440172434</v>
      </c>
      <c r="I12" s="192">
        <f t="shared" si="4"/>
        <v>5106</v>
      </c>
      <c r="J12" s="197">
        <f t="shared" si="5"/>
        <v>222.20288089124853</v>
      </c>
      <c r="K12" s="197">
        <f t="shared" si="6"/>
        <v>7.298873577677397</v>
      </c>
    </row>
    <row r="13" spans="1:11" ht="12" customHeight="1">
      <c r="A13" s="244"/>
      <c r="B13" s="193" t="s">
        <v>18</v>
      </c>
      <c r="C13" s="223">
        <v>5</v>
      </c>
      <c r="D13" s="108">
        <f t="shared" si="0"/>
        <v>1.4419610670511895</v>
      </c>
      <c r="E13" s="108">
        <f t="shared" si="1"/>
        <v>0.02708852530068263</v>
      </c>
      <c r="F13" s="223">
        <v>3231</v>
      </c>
      <c r="G13" s="108">
        <f t="shared" si="2"/>
        <v>165.59464930938165</v>
      </c>
      <c r="H13" s="108">
        <f t="shared" si="3"/>
        <v>6.2740300594197835</v>
      </c>
      <c r="I13" s="104">
        <f t="shared" si="4"/>
        <v>3236</v>
      </c>
      <c r="J13" s="108">
        <f t="shared" si="5"/>
        <v>140.82423081944384</v>
      </c>
      <c r="K13" s="108">
        <f t="shared" si="6"/>
        <v>4.625764766424609</v>
      </c>
    </row>
    <row r="14" spans="1:11" ht="14.25" customHeight="1">
      <c r="A14" s="19" t="s">
        <v>19</v>
      </c>
      <c r="B14" s="16" t="s">
        <v>20</v>
      </c>
      <c r="C14" s="77">
        <v>277</v>
      </c>
      <c r="D14" s="34">
        <f t="shared" si="0"/>
        <v>79.8846431146359</v>
      </c>
      <c r="E14" s="34">
        <f t="shared" si="1"/>
        <v>1.5007043016578177</v>
      </c>
      <c r="F14" s="77">
        <v>1262</v>
      </c>
      <c r="G14" s="34">
        <f t="shared" si="2"/>
        <v>64.67980421802527</v>
      </c>
      <c r="H14" s="34">
        <f t="shared" si="3"/>
        <v>2.450580605072042</v>
      </c>
      <c r="I14" s="77">
        <f t="shared" si="4"/>
        <v>1539</v>
      </c>
      <c r="J14" s="34">
        <f t="shared" si="5"/>
        <v>66.97419382914835</v>
      </c>
      <c r="K14" s="34">
        <f t="shared" si="6"/>
        <v>2.1999542569615187</v>
      </c>
    </row>
    <row r="15" spans="1:11" ht="14.25">
      <c r="A15" s="19" t="s">
        <v>21</v>
      </c>
      <c r="B15" s="16" t="s">
        <v>22</v>
      </c>
      <c r="C15" s="77">
        <v>261</v>
      </c>
      <c r="D15" s="34">
        <f t="shared" si="0"/>
        <v>75.2703677000721</v>
      </c>
      <c r="E15" s="34">
        <f t="shared" si="1"/>
        <v>1.4140210206956334</v>
      </c>
      <c r="F15" s="77">
        <v>2377</v>
      </c>
      <c r="G15" s="34">
        <f t="shared" si="2"/>
        <v>121.82559003664505</v>
      </c>
      <c r="H15" s="34">
        <f t="shared" si="3"/>
        <v>4.615713231581809</v>
      </c>
      <c r="I15" s="77">
        <f t="shared" si="4"/>
        <v>2638</v>
      </c>
      <c r="J15" s="34">
        <f t="shared" si="5"/>
        <v>114.80046999434266</v>
      </c>
      <c r="K15" s="34">
        <f t="shared" si="6"/>
        <v>3.7709417348047345</v>
      </c>
    </row>
    <row r="16" spans="1:11" ht="14.25">
      <c r="A16" s="21" t="s">
        <v>23</v>
      </c>
      <c r="B16" s="12" t="s">
        <v>24</v>
      </c>
      <c r="C16" s="77">
        <v>581</v>
      </c>
      <c r="D16" s="34">
        <f t="shared" si="0"/>
        <v>167.55587599134824</v>
      </c>
      <c r="E16" s="34">
        <f t="shared" si="1"/>
        <v>3.1476866399393217</v>
      </c>
      <c r="F16" s="77">
        <v>3520</v>
      </c>
      <c r="G16" s="34">
        <f t="shared" si="2"/>
        <v>180.40642697896112</v>
      </c>
      <c r="H16" s="34">
        <f t="shared" si="3"/>
        <v>6.8352169016272475</v>
      </c>
      <c r="I16" s="77">
        <f t="shared" si="4"/>
        <v>4101</v>
      </c>
      <c r="J16" s="34">
        <f t="shared" si="5"/>
        <v>178.46729622698987</v>
      </c>
      <c r="K16" s="34">
        <f t="shared" si="6"/>
        <v>5.862256275373092</v>
      </c>
    </row>
    <row r="17" spans="1:11" ht="14.25">
      <c r="A17" s="19" t="s">
        <v>25</v>
      </c>
      <c r="B17" s="16" t="s">
        <v>26</v>
      </c>
      <c r="C17" s="77">
        <v>436</v>
      </c>
      <c r="D17" s="34">
        <f t="shared" si="0"/>
        <v>125.73900504686374</v>
      </c>
      <c r="E17" s="34">
        <f t="shared" si="1"/>
        <v>2.3621194062195254</v>
      </c>
      <c r="F17" s="77">
        <v>1695</v>
      </c>
      <c r="G17" s="34">
        <f t="shared" si="2"/>
        <v>86.87184480947134</v>
      </c>
      <c r="H17" s="34">
        <f t="shared" si="3"/>
        <v>3.2913899568915297</v>
      </c>
      <c r="I17" s="77">
        <f t="shared" si="4"/>
        <v>2131</v>
      </c>
      <c r="J17" s="34">
        <f t="shared" si="5"/>
        <v>92.7368466861047</v>
      </c>
      <c r="K17" s="34">
        <f t="shared" si="6"/>
        <v>3.0462004688661444</v>
      </c>
    </row>
    <row r="18" spans="1:11" ht="18" customHeight="1" thickBot="1">
      <c r="A18" s="245" t="s">
        <v>27</v>
      </c>
      <c r="B18" s="88" t="s">
        <v>28</v>
      </c>
      <c r="C18" s="98">
        <v>50</v>
      </c>
      <c r="D18" s="76">
        <f t="shared" si="0"/>
        <v>14.419610670511895</v>
      </c>
      <c r="E18" s="76">
        <f t="shared" si="1"/>
        <v>0.2708852530068263</v>
      </c>
      <c r="F18" s="98">
        <v>18530</v>
      </c>
      <c r="G18" s="76">
        <f t="shared" si="2"/>
        <v>949.6963329318608</v>
      </c>
      <c r="H18" s="76">
        <f t="shared" si="3"/>
        <v>35.981979882713894</v>
      </c>
      <c r="I18" s="98">
        <f t="shared" si="4"/>
        <v>18580</v>
      </c>
      <c r="J18" s="76">
        <f t="shared" si="5"/>
        <v>808.5643413551503</v>
      </c>
      <c r="K18" s="76">
        <f t="shared" si="6"/>
        <v>26.559551718222885</v>
      </c>
    </row>
    <row r="19" spans="1:11" ht="12.75" customHeight="1">
      <c r="A19" s="246"/>
      <c r="B19" s="175" t="s">
        <v>29</v>
      </c>
      <c r="C19" s="221">
        <v>25</v>
      </c>
      <c r="D19" s="176">
        <f t="shared" si="0"/>
        <v>7.209805335255948</v>
      </c>
      <c r="E19" s="176">
        <f t="shared" si="1"/>
        <v>0.13544262650341315</v>
      </c>
      <c r="F19" s="221">
        <v>11264</v>
      </c>
      <c r="G19" s="176">
        <f t="shared" si="2"/>
        <v>577.3005663326757</v>
      </c>
      <c r="H19" s="176">
        <f t="shared" si="3"/>
        <v>21.872694085207193</v>
      </c>
      <c r="I19" s="106">
        <f t="shared" si="4"/>
        <v>11289</v>
      </c>
      <c r="J19" s="176">
        <f t="shared" si="5"/>
        <v>491.27464206449366</v>
      </c>
      <c r="K19" s="176">
        <f t="shared" si="6"/>
        <v>16.137286294242095</v>
      </c>
    </row>
    <row r="20" spans="1:11" ht="11.25" customHeight="1">
      <c r="A20" s="246"/>
      <c r="B20" s="178" t="s">
        <v>58</v>
      </c>
      <c r="C20" s="224"/>
      <c r="D20" s="179">
        <f t="shared" si="0"/>
        <v>0</v>
      </c>
      <c r="E20" s="179">
        <f t="shared" si="1"/>
        <v>0</v>
      </c>
      <c r="F20" s="224">
        <v>2701</v>
      </c>
      <c r="G20" s="179">
        <f t="shared" si="2"/>
        <v>138.43118161084487</v>
      </c>
      <c r="H20" s="179">
        <f t="shared" si="3"/>
        <v>5.244863878208863</v>
      </c>
      <c r="I20" s="139">
        <f t="shared" si="4"/>
        <v>2701</v>
      </c>
      <c r="J20" s="179">
        <f t="shared" si="5"/>
        <v>117.54210365986336</v>
      </c>
      <c r="K20" s="179">
        <f t="shared" si="6"/>
        <v>3.860998341814855</v>
      </c>
    </row>
    <row r="21" spans="1:11" ht="9.75" customHeight="1">
      <c r="A21" s="247"/>
      <c r="B21" s="180" t="s">
        <v>30</v>
      </c>
      <c r="C21" s="224"/>
      <c r="D21" s="179">
        <f t="shared" si="0"/>
        <v>0</v>
      </c>
      <c r="E21" s="179">
        <f t="shared" si="1"/>
        <v>0</v>
      </c>
      <c r="F21" s="224">
        <v>2585</v>
      </c>
      <c r="G21" s="179">
        <f t="shared" si="2"/>
        <v>132.48596981267457</v>
      </c>
      <c r="H21" s="179">
        <f t="shared" si="3"/>
        <v>5.01961241213251</v>
      </c>
      <c r="I21" s="139">
        <f t="shared" si="4"/>
        <v>2585</v>
      </c>
      <c r="J21" s="179">
        <f t="shared" si="5"/>
        <v>112.49401627573002</v>
      </c>
      <c r="K21" s="179">
        <f t="shared" si="6"/>
        <v>3.69517982732003</v>
      </c>
    </row>
    <row r="22" spans="1:11" ht="16.5" customHeight="1" thickBot="1">
      <c r="A22" s="245" t="s">
        <v>31</v>
      </c>
      <c r="B22" s="86" t="s">
        <v>32</v>
      </c>
      <c r="C22" s="98">
        <v>8357</v>
      </c>
      <c r="D22" s="76">
        <f t="shared" si="0"/>
        <v>2410.0937274693583</v>
      </c>
      <c r="E22" s="76">
        <f t="shared" si="1"/>
        <v>45.27576118756095</v>
      </c>
      <c r="F22" s="98">
        <v>3505</v>
      </c>
      <c r="G22" s="76">
        <f t="shared" si="2"/>
        <v>179.6376495912667</v>
      </c>
      <c r="H22" s="76">
        <f t="shared" si="3"/>
        <v>6.806089556875995</v>
      </c>
      <c r="I22" s="98">
        <f t="shared" si="4"/>
        <v>11862</v>
      </c>
      <c r="J22" s="76">
        <f t="shared" si="5"/>
        <v>516.2104530223247</v>
      </c>
      <c r="K22" s="76">
        <f t="shared" si="6"/>
        <v>16.95637257704843</v>
      </c>
    </row>
    <row r="23" spans="1:11" ht="11.25" customHeight="1">
      <c r="A23" s="246"/>
      <c r="B23" s="175" t="s">
        <v>33</v>
      </c>
      <c r="C23" s="221">
        <v>5610</v>
      </c>
      <c r="D23" s="176">
        <f t="shared" si="0"/>
        <v>1617.8803172314347</v>
      </c>
      <c r="E23" s="176">
        <f t="shared" si="1"/>
        <v>30.393325387365913</v>
      </c>
      <c r="F23" s="221">
        <v>1375</v>
      </c>
      <c r="G23" s="176">
        <f t="shared" si="2"/>
        <v>70.4712605386567</v>
      </c>
      <c r="H23" s="176">
        <f t="shared" si="3"/>
        <v>2.6700066021981437</v>
      </c>
      <c r="I23" s="106">
        <f t="shared" si="4"/>
        <v>6985</v>
      </c>
      <c r="J23" s="176">
        <f t="shared" si="5"/>
        <v>303.9731929152705</v>
      </c>
      <c r="K23" s="176">
        <f t="shared" si="6"/>
        <v>9.984847618503059</v>
      </c>
    </row>
    <row r="24" spans="1:11" ht="12.75" customHeight="1">
      <c r="A24" s="246"/>
      <c r="B24" s="181" t="s">
        <v>55</v>
      </c>
      <c r="C24" s="224">
        <v>185</v>
      </c>
      <c r="D24" s="179">
        <f t="shared" si="0"/>
        <v>53.352559480894016</v>
      </c>
      <c r="E24" s="179">
        <f t="shared" si="1"/>
        <v>1.0022754361252573</v>
      </c>
      <c r="F24" s="224">
        <v>235</v>
      </c>
      <c r="G24" s="179">
        <f t="shared" si="2"/>
        <v>12.044179073879507</v>
      </c>
      <c r="H24" s="179">
        <f t="shared" si="3"/>
        <v>0.45632840110295547</v>
      </c>
      <c r="I24" s="139">
        <f t="shared" si="4"/>
        <v>420</v>
      </c>
      <c r="J24" s="179">
        <f t="shared" si="5"/>
        <v>18.277557770137953</v>
      </c>
      <c r="K24" s="179">
        <f t="shared" si="6"/>
        <v>0.600377380067471</v>
      </c>
    </row>
    <row r="25" spans="1:11" ht="12.75">
      <c r="A25" s="247"/>
      <c r="B25" s="181" t="s">
        <v>56</v>
      </c>
      <c r="C25" s="224">
        <v>1509</v>
      </c>
      <c r="D25" s="179">
        <f t="shared" si="0"/>
        <v>435.183850036049</v>
      </c>
      <c r="E25" s="179">
        <f t="shared" si="1"/>
        <v>8.175316935746018</v>
      </c>
      <c r="F25" s="224">
        <v>834</v>
      </c>
      <c r="G25" s="179">
        <f t="shared" si="2"/>
        <v>42.744022755810676</v>
      </c>
      <c r="H25" s="179">
        <f t="shared" si="3"/>
        <v>1.6194803681696377</v>
      </c>
      <c r="I25" s="139">
        <f t="shared" si="4"/>
        <v>2343</v>
      </c>
      <c r="J25" s="179">
        <f t="shared" si="5"/>
        <v>101.96266156055529</v>
      </c>
      <c r="K25" s="179">
        <f t="shared" si="6"/>
        <v>3.349248098804963</v>
      </c>
    </row>
    <row r="26" spans="1:11" ht="14.25">
      <c r="A26" s="21" t="s">
        <v>34</v>
      </c>
      <c r="B26" s="12" t="s">
        <v>35</v>
      </c>
      <c r="C26" s="77">
        <v>1239</v>
      </c>
      <c r="D26" s="34">
        <f t="shared" si="0"/>
        <v>357.31795241528476</v>
      </c>
      <c r="E26" s="34">
        <f t="shared" si="1"/>
        <v>6.712536569509156</v>
      </c>
      <c r="F26" s="77">
        <v>2498</v>
      </c>
      <c r="G26" s="34">
        <f t="shared" si="2"/>
        <v>128.02706096404685</v>
      </c>
      <c r="H26" s="34">
        <f t="shared" si="3"/>
        <v>4.850673812575246</v>
      </c>
      <c r="I26" s="77">
        <f t="shared" si="4"/>
        <v>3737</v>
      </c>
      <c r="J26" s="34">
        <f t="shared" si="5"/>
        <v>162.62674615953696</v>
      </c>
      <c r="K26" s="34">
        <f t="shared" si="6"/>
        <v>5.34192921264795</v>
      </c>
    </row>
    <row r="27" spans="1:11" ht="14.25">
      <c r="A27" s="21" t="s">
        <v>36</v>
      </c>
      <c r="B27" s="12" t="s">
        <v>37</v>
      </c>
      <c r="C27" s="77">
        <v>674</v>
      </c>
      <c r="D27" s="34">
        <f t="shared" si="0"/>
        <v>194.37635183850037</v>
      </c>
      <c r="E27" s="34">
        <f t="shared" si="1"/>
        <v>3.6515332105320186</v>
      </c>
      <c r="F27" s="77">
        <v>1439</v>
      </c>
      <c r="G27" s="34">
        <f t="shared" si="2"/>
        <v>73.75137739281962</v>
      </c>
      <c r="H27" s="34">
        <f t="shared" si="3"/>
        <v>2.794283273136821</v>
      </c>
      <c r="I27" s="77">
        <f t="shared" si="4"/>
        <v>2113</v>
      </c>
      <c r="J27" s="34">
        <f t="shared" si="5"/>
        <v>91.95352278167022</v>
      </c>
      <c r="K27" s="34">
        <f t="shared" si="6"/>
        <v>3.0204700097203956</v>
      </c>
    </row>
    <row r="28" spans="1:11" ht="25.5">
      <c r="A28" s="21" t="s">
        <v>38</v>
      </c>
      <c r="B28" s="12" t="s">
        <v>62</v>
      </c>
      <c r="C28" s="77">
        <v>86</v>
      </c>
      <c r="D28" s="34">
        <f t="shared" si="0"/>
        <v>24.801730353280462</v>
      </c>
      <c r="E28" s="34">
        <f t="shared" si="1"/>
        <v>0.46592263517174126</v>
      </c>
      <c r="F28" s="77">
        <v>2455</v>
      </c>
      <c r="G28" s="34">
        <f t="shared" si="2"/>
        <v>125.82323245265613</v>
      </c>
      <c r="H28" s="34">
        <f t="shared" si="3"/>
        <v>4.767175424288322</v>
      </c>
      <c r="I28" s="77">
        <f t="shared" si="4"/>
        <v>2541</v>
      </c>
      <c r="J28" s="34">
        <f t="shared" si="5"/>
        <v>110.57922450933461</v>
      </c>
      <c r="K28" s="34">
        <f t="shared" si="6"/>
        <v>3.6322831494081993</v>
      </c>
    </row>
    <row r="29" spans="1:11" ht="15" thickBot="1">
      <c r="A29" s="23" t="s">
        <v>40</v>
      </c>
      <c r="B29" s="88" t="s">
        <v>41</v>
      </c>
      <c r="C29" s="98">
        <v>636</v>
      </c>
      <c r="D29" s="76">
        <f t="shared" si="0"/>
        <v>183.41744772891133</v>
      </c>
      <c r="E29" s="76">
        <f t="shared" si="1"/>
        <v>3.4456604182468307</v>
      </c>
      <c r="F29" s="98">
        <v>4178</v>
      </c>
      <c r="G29" s="76">
        <f t="shared" si="2"/>
        <v>214.13012838582375</v>
      </c>
      <c r="H29" s="76">
        <f t="shared" si="3"/>
        <v>8.112936424715523</v>
      </c>
      <c r="I29" s="98">
        <f t="shared" si="4"/>
        <v>4814</v>
      </c>
      <c r="J29" s="76">
        <f t="shared" si="5"/>
        <v>209.49562644153357</v>
      </c>
      <c r="K29" s="76">
        <f t="shared" si="6"/>
        <v>6.881468351535251</v>
      </c>
    </row>
    <row r="30" spans="1:11" ht="12" customHeight="1">
      <c r="A30" s="23"/>
      <c r="B30" s="177" t="s">
        <v>42</v>
      </c>
      <c r="C30" s="221">
        <v>342</v>
      </c>
      <c r="D30" s="176">
        <f t="shared" si="0"/>
        <v>98.63013698630137</v>
      </c>
      <c r="E30" s="176">
        <f t="shared" si="1"/>
        <v>1.852855130566692</v>
      </c>
      <c r="F30" s="221">
        <v>1889</v>
      </c>
      <c r="G30" s="176">
        <f t="shared" si="2"/>
        <v>96.81469902365272</v>
      </c>
      <c r="H30" s="176">
        <f t="shared" si="3"/>
        <v>3.668103615674395</v>
      </c>
      <c r="I30" s="106">
        <f t="shared" si="4"/>
        <v>2231</v>
      </c>
      <c r="J30" s="176">
        <f t="shared" si="5"/>
        <v>97.08864615518517</v>
      </c>
      <c r="K30" s="176">
        <f t="shared" si="6"/>
        <v>3.189147464120304</v>
      </c>
    </row>
    <row r="31" spans="1:11" ht="14.25">
      <c r="A31" s="23" t="s">
        <v>43</v>
      </c>
      <c r="B31" s="12" t="s">
        <v>44</v>
      </c>
      <c r="C31" s="77">
        <v>5</v>
      </c>
      <c r="D31" s="34">
        <f t="shared" si="0"/>
        <v>1.4419610670511895</v>
      </c>
      <c r="E31" s="34">
        <f t="shared" si="1"/>
        <v>0.02708852530068263</v>
      </c>
      <c r="F31" s="77">
        <v>50</v>
      </c>
      <c r="G31" s="34">
        <f t="shared" si="2"/>
        <v>2.5625912923147887</v>
      </c>
      <c r="H31" s="34">
        <f t="shared" si="3"/>
        <v>0.09709114917084159</v>
      </c>
      <c r="I31" s="77">
        <f t="shared" si="4"/>
        <v>55</v>
      </c>
      <c r="J31" s="34">
        <f t="shared" si="5"/>
        <v>2.3934897079942554</v>
      </c>
      <c r="K31" s="34">
        <f t="shared" si="6"/>
        <v>0.07862084738978786</v>
      </c>
    </row>
    <row r="32" spans="1:11" ht="14.25">
      <c r="A32" s="23" t="s">
        <v>45</v>
      </c>
      <c r="B32" s="194" t="s">
        <v>46</v>
      </c>
      <c r="C32" s="77">
        <v>20</v>
      </c>
      <c r="D32" s="34">
        <f t="shared" si="0"/>
        <v>5.767844268204758</v>
      </c>
      <c r="E32" s="34">
        <f t="shared" si="1"/>
        <v>0.10835410120273052</v>
      </c>
      <c r="F32" s="77"/>
      <c r="G32" s="34">
        <f t="shared" si="2"/>
        <v>0</v>
      </c>
      <c r="H32" s="34">
        <f t="shared" si="3"/>
        <v>0</v>
      </c>
      <c r="I32" s="77">
        <f t="shared" si="4"/>
        <v>20</v>
      </c>
      <c r="J32" s="34">
        <f t="shared" si="5"/>
        <v>0.8703598938160929</v>
      </c>
      <c r="K32" s="34">
        <f t="shared" si="6"/>
        <v>0.02858939905083195</v>
      </c>
    </row>
    <row r="33" spans="1:11" ht="14.25">
      <c r="A33" s="23" t="s">
        <v>47</v>
      </c>
      <c r="B33" s="12" t="s">
        <v>48</v>
      </c>
      <c r="C33" s="77">
        <v>76</v>
      </c>
      <c r="D33" s="34">
        <f t="shared" si="0"/>
        <v>21.91780821917808</v>
      </c>
      <c r="E33" s="34">
        <f t="shared" si="1"/>
        <v>0.41174558457037597</v>
      </c>
      <c r="F33" s="77">
        <v>19</v>
      </c>
      <c r="G33" s="34">
        <f t="shared" si="2"/>
        <v>0.9737846910796197</v>
      </c>
      <c r="H33" s="34">
        <f t="shared" si="3"/>
        <v>0.0368946366849198</v>
      </c>
      <c r="I33" s="77">
        <f t="shared" si="4"/>
        <v>95</v>
      </c>
      <c r="J33" s="34">
        <f t="shared" si="5"/>
        <v>4.1342094956264415</v>
      </c>
      <c r="K33" s="34">
        <f t="shared" si="6"/>
        <v>0.13579964549145176</v>
      </c>
    </row>
    <row r="34" spans="1:11" ht="14.25">
      <c r="A34" s="23" t="s">
        <v>49</v>
      </c>
      <c r="B34" s="12" t="s">
        <v>50</v>
      </c>
      <c r="C34" s="77">
        <v>2061</v>
      </c>
      <c r="D34" s="34">
        <f t="shared" si="0"/>
        <v>594.3763518385003</v>
      </c>
      <c r="E34" s="34">
        <f t="shared" si="1"/>
        <v>11.165890128941381</v>
      </c>
      <c r="F34" s="77">
        <v>1642</v>
      </c>
      <c r="G34" s="34">
        <f t="shared" si="2"/>
        <v>84.15549803961765</v>
      </c>
      <c r="H34" s="34">
        <f t="shared" si="3"/>
        <v>3.1884733387704376</v>
      </c>
      <c r="I34" s="77">
        <f t="shared" si="4"/>
        <v>3703</v>
      </c>
      <c r="J34" s="34">
        <f t="shared" si="5"/>
        <v>161.1471343400496</v>
      </c>
      <c r="K34" s="34">
        <f t="shared" si="6"/>
        <v>5.293327234261536</v>
      </c>
    </row>
    <row r="35" spans="1:11" ht="15" thickBot="1">
      <c r="A35" s="62" t="s">
        <v>51</v>
      </c>
      <c r="B35" s="50" t="s">
        <v>52</v>
      </c>
      <c r="C35" s="98">
        <v>420</v>
      </c>
      <c r="D35" s="76">
        <f t="shared" si="0"/>
        <v>121.12472963229993</v>
      </c>
      <c r="E35" s="76">
        <f t="shared" si="1"/>
        <v>2.275436125257341</v>
      </c>
      <c r="F35" s="98">
        <v>1598</v>
      </c>
      <c r="G35" s="76">
        <f t="shared" si="2"/>
        <v>81.90041770238065</v>
      </c>
      <c r="H35" s="76">
        <f t="shared" si="3"/>
        <v>3.103033127500097</v>
      </c>
      <c r="I35" s="98">
        <f t="shared" si="4"/>
        <v>2018</v>
      </c>
      <c r="J35" s="76">
        <f t="shared" si="5"/>
        <v>87.81931328604378</v>
      </c>
      <c r="K35" s="76">
        <f t="shared" si="6"/>
        <v>2.8846703642289437</v>
      </c>
    </row>
    <row r="36" spans="1:11" ht="16.5" customHeight="1">
      <c r="A36" s="67"/>
      <c r="B36" s="68" t="s">
        <v>53</v>
      </c>
      <c r="C36" s="225">
        <f>C7+C9+C11+C12+SUM(C14:C18)+C22+SUM(C26:C29)+SUM(C31:C35)</f>
        <v>18458</v>
      </c>
      <c r="D36" s="170">
        <f t="shared" si="0"/>
        <v>5323.143475126171</v>
      </c>
      <c r="E36" s="170">
        <f t="shared" si="1"/>
        <v>100</v>
      </c>
      <c r="F36" s="225">
        <f>F7+F9+F11+F12+SUM(F14:F18)+F22+SUM(F26:F29)+SUM(F31:F35)</f>
        <v>51498</v>
      </c>
      <c r="G36" s="170">
        <f t="shared" si="2"/>
        <v>2639.36652743254</v>
      </c>
      <c r="H36" s="170">
        <f t="shared" si="3"/>
        <v>100</v>
      </c>
      <c r="I36" s="151">
        <f>I7+I9+I11+I12+SUM(I14:I18)+I22+SUM(I26:I29)+SUM(I31:I35)</f>
        <v>69956</v>
      </c>
      <c r="J36" s="170">
        <f t="shared" si="5"/>
        <v>3044.34483658993</v>
      </c>
      <c r="K36" s="170">
        <f t="shared" si="6"/>
        <v>100</v>
      </c>
    </row>
    <row r="37" spans="2:11" ht="12.75">
      <c r="B37" s="243"/>
      <c r="C37" s="190"/>
      <c r="D37" s="42"/>
      <c r="E37" s="42"/>
      <c r="F37" s="190"/>
      <c r="G37" s="42"/>
      <c r="H37" s="42"/>
      <c r="I37" s="190"/>
      <c r="J37" s="42"/>
      <c r="K37" s="42"/>
    </row>
    <row r="38" spans="2:11" ht="12.75">
      <c r="B38" s="42"/>
      <c r="C38" s="190"/>
      <c r="D38" s="42"/>
      <c r="E38" s="42"/>
      <c r="F38" s="190"/>
      <c r="G38" s="42"/>
      <c r="H38" s="42"/>
      <c r="I38" s="190"/>
      <c r="J38" s="42"/>
      <c r="K38" s="42"/>
    </row>
    <row r="39" spans="2:11" ht="12.75">
      <c r="B39" s="42"/>
      <c r="C39" s="190"/>
      <c r="D39" s="42"/>
      <c r="E39" s="42"/>
      <c r="F39" s="190"/>
      <c r="G39" s="42"/>
      <c r="H39" s="42"/>
      <c r="I39" s="190"/>
      <c r="J39" s="42"/>
      <c r="K39" s="42"/>
    </row>
  </sheetData>
  <mergeCells count="8">
    <mergeCell ref="A22:A25"/>
    <mergeCell ref="A2:K2"/>
    <mergeCell ref="B5:B6"/>
    <mergeCell ref="A5:A6"/>
    <mergeCell ref="A7:A8"/>
    <mergeCell ref="A9:A10"/>
    <mergeCell ref="A12:A13"/>
    <mergeCell ref="A18:A21"/>
  </mergeCells>
  <printOptions horizontalCentered="1" verticalCentered="1"/>
  <pageMargins left="0.75" right="0.75" top="0.17" bottom="0.3937007874015748" header="0" footer="0"/>
  <pageSetup horizontalDpi="600" verticalDpi="600" orientation="landscape" paperSize="9" r:id="rId1"/>
  <headerFooter alignWithMargins="0">
    <oddFooter>&amp;L&amp;Z&amp;F *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2:K36"/>
  <sheetViews>
    <sheetView workbookViewId="0" topLeftCell="A1">
      <selection activeCell="J4" sqref="J4"/>
    </sheetView>
  </sheetViews>
  <sheetFormatPr defaultColWidth="9.140625" defaultRowHeight="12.75"/>
  <cols>
    <col min="1" max="1" width="6.00390625" style="0" customWidth="1"/>
    <col min="2" max="2" width="53.7109375" style="0" customWidth="1"/>
    <col min="4" max="4" width="10.421875" style="0" customWidth="1"/>
    <col min="7" max="7" width="10.421875" style="0" customWidth="1"/>
    <col min="10" max="10" width="10.00390625" style="0" customWidth="1"/>
  </cols>
  <sheetData>
    <row r="2" spans="1:11" ht="12.75">
      <c r="A2" s="1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3"/>
      <c r="I3" s="3"/>
      <c r="J3" s="3"/>
      <c r="K3" s="3"/>
    </row>
    <row r="4" spans="1:10" ht="12.75">
      <c r="A4" s="4"/>
      <c r="C4" s="5"/>
      <c r="D4" s="6">
        <f>Павликени!D4+Сухиндол!D4</f>
        <v>3851</v>
      </c>
      <c r="E4" s="5"/>
      <c r="F4" s="5"/>
      <c r="G4" s="6">
        <f>Павликени!G4+Сухиндол!G4</f>
        <v>21575</v>
      </c>
      <c r="H4" s="5"/>
      <c r="I4" s="5"/>
      <c r="J4" s="6">
        <f>Павликени!J4+Сухиндол!J4</f>
        <v>25426</v>
      </c>
    </row>
    <row r="5" spans="1:11" ht="12.75">
      <c r="A5" s="22" t="s">
        <v>0</v>
      </c>
      <c r="B5" s="7"/>
      <c r="C5" s="8" t="s">
        <v>1</v>
      </c>
      <c r="D5" s="9"/>
      <c r="E5" s="10"/>
      <c r="F5" s="8" t="s">
        <v>2</v>
      </c>
      <c r="G5" s="9"/>
      <c r="H5" s="10"/>
      <c r="I5" s="8" t="s">
        <v>3</v>
      </c>
      <c r="J5" s="9"/>
      <c r="K5" s="10"/>
    </row>
    <row r="6" spans="1:11" ht="39.75" customHeight="1">
      <c r="A6" s="17" t="s">
        <v>4</v>
      </c>
      <c r="B6" s="17" t="s">
        <v>57</v>
      </c>
      <c r="C6" s="18" t="s">
        <v>5</v>
      </c>
      <c r="D6" s="18" t="s">
        <v>6</v>
      </c>
      <c r="E6" s="18" t="s">
        <v>7</v>
      </c>
      <c r="F6" s="18" t="s">
        <v>5</v>
      </c>
      <c r="G6" s="18" t="s">
        <v>6</v>
      </c>
      <c r="H6" s="18" t="s">
        <v>7</v>
      </c>
      <c r="I6" s="18" t="s">
        <v>5</v>
      </c>
      <c r="J6" s="18" t="s">
        <v>6</v>
      </c>
      <c r="K6" s="18" t="s">
        <v>7</v>
      </c>
    </row>
    <row r="7" spans="1:11" ht="12.75">
      <c r="A7" s="21" t="s">
        <v>8</v>
      </c>
      <c r="B7" s="12" t="s">
        <v>9</v>
      </c>
      <c r="C7" s="32"/>
      <c r="D7" s="25">
        <f aca="true" t="shared" si="0" ref="D7:D36">C7*1000/$D$4</f>
        <v>0</v>
      </c>
      <c r="E7" s="25" t="e">
        <f aca="true" t="shared" si="1" ref="E7:E36">C7*100/C$36</f>
        <v>#DIV/0!</v>
      </c>
      <c r="F7" s="32"/>
      <c r="G7" s="25">
        <f aca="true" t="shared" si="2" ref="G7:G36">F7*1000/$G$4</f>
        <v>0</v>
      </c>
      <c r="H7" s="25" t="e">
        <f aca="true" t="shared" si="3" ref="H7:H36">F7*100/F$36</f>
        <v>#DIV/0!</v>
      </c>
      <c r="I7" s="24"/>
      <c r="J7" s="25">
        <f aca="true" t="shared" si="4" ref="J7:J36">I7*1000/$J$4</f>
        <v>0</v>
      </c>
      <c r="K7" s="25" t="e">
        <f aca="true" t="shared" si="5" ref="K7:K36">I7*100/I$36</f>
        <v>#DIV/0!</v>
      </c>
    </row>
    <row r="8" spans="1:11" ht="12.75">
      <c r="A8" s="19"/>
      <c r="B8" s="13" t="s">
        <v>10</v>
      </c>
      <c r="C8" s="32"/>
      <c r="D8" s="28">
        <f t="shared" si="0"/>
        <v>0</v>
      </c>
      <c r="E8" s="28" t="e">
        <f t="shared" si="1"/>
        <v>#DIV/0!</v>
      </c>
      <c r="F8" s="29"/>
      <c r="G8" s="28">
        <f t="shared" si="2"/>
        <v>0</v>
      </c>
      <c r="H8" s="28" t="e">
        <f t="shared" si="3"/>
        <v>#DIV/0!</v>
      </c>
      <c r="I8" s="27"/>
      <c r="J8" s="28">
        <f t="shared" si="4"/>
        <v>0</v>
      </c>
      <c r="K8" s="28" t="e">
        <f t="shared" si="5"/>
        <v>#DIV/0!</v>
      </c>
    </row>
    <row r="9" spans="1:11" ht="12.75">
      <c r="A9" s="21" t="s">
        <v>11</v>
      </c>
      <c r="B9" s="12" t="s">
        <v>12</v>
      </c>
      <c r="C9" s="32"/>
      <c r="D9" s="25">
        <f t="shared" si="0"/>
        <v>0</v>
      </c>
      <c r="E9" s="25" t="e">
        <f t="shared" si="1"/>
        <v>#DIV/0!</v>
      </c>
      <c r="F9" s="26"/>
      <c r="G9" s="25">
        <f t="shared" si="2"/>
        <v>0</v>
      </c>
      <c r="H9" s="25" t="e">
        <f t="shared" si="3"/>
        <v>#DIV/0!</v>
      </c>
      <c r="I9" s="24"/>
      <c r="J9" s="25">
        <f t="shared" si="4"/>
        <v>0</v>
      </c>
      <c r="K9" s="25" t="e">
        <f t="shared" si="5"/>
        <v>#DIV/0!</v>
      </c>
    </row>
    <row r="10" spans="1:11" ht="12.75">
      <c r="A10" s="11"/>
      <c r="B10" s="13" t="s">
        <v>13</v>
      </c>
      <c r="C10" s="32"/>
      <c r="D10" s="28">
        <f t="shared" si="0"/>
        <v>0</v>
      </c>
      <c r="E10" s="28" t="e">
        <f t="shared" si="1"/>
        <v>#DIV/0!</v>
      </c>
      <c r="F10" s="29"/>
      <c r="G10" s="28">
        <f t="shared" si="2"/>
        <v>0</v>
      </c>
      <c r="H10" s="28" t="e">
        <f t="shared" si="3"/>
        <v>#DIV/0!</v>
      </c>
      <c r="I10" s="27"/>
      <c r="J10" s="28">
        <f t="shared" si="4"/>
        <v>0</v>
      </c>
      <c r="K10" s="28" t="e">
        <f t="shared" si="5"/>
        <v>#DIV/0!</v>
      </c>
    </row>
    <row r="11" spans="1:11" ht="12.75">
      <c r="A11" s="21" t="s">
        <v>14</v>
      </c>
      <c r="B11" s="12" t="s">
        <v>15</v>
      </c>
      <c r="C11" s="32"/>
      <c r="D11" s="25">
        <f t="shared" si="0"/>
        <v>0</v>
      </c>
      <c r="E11" s="25" t="e">
        <f t="shared" si="1"/>
        <v>#DIV/0!</v>
      </c>
      <c r="F11" s="26"/>
      <c r="G11" s="25">
        <f t="shared" si="2"/>
        <v>0</v>
      </c>
      <c r="H11" s="25" t="e">
        <f t="shared" si="3"/>
        <v>#DIV/0!</v>
      </c>
      <c r="I11" s="24"/>
      <c r="J11" s="25">
        <f t="shared" si="4"/>
        <v>0</v>
      </c>
      <c r="K11" s="25" t="e">
        <f t="shared" si="5"/>
        <v>#DIV/0!</v>
      </c>
    </row>
    <row r="12" spans="1:11" ht="25.5">
      <c r="A12" s="21" t="s">
        <v>16</v>
      </c>
      <c r="B12" s="12" t="s">
        <v>17</v>
      </c>
      <c r="C12" s="32"/>
      <c r="D12" s="25">
        <f t="shared" si="0"/>
        <v>0</v>
      </c>
      <c r="E12" s="25" t="e">
        <f t="shared" si="1"/>
        <v>#DIV/0!</v>
      </c>
      <c r="F12" s="26"/>
      <c r="G12" s="25">
        <f t="shared" si="2"/>
        <v>0</v>
      </c>
      <c r="H12" s="25" t="e">
        <f t="shared" si="3"/>
        <v>#DIV/0!</v>
      </c>
      <c r="I12" s="24"/>
      <c r="J12" s="25">
        <f t="shared" si="4"/>
        <v>0</v>
      </c>
      <c r="K12" s="25" t="e">
        <f t="shared" si="5"/>
        <v>#DIV/0!</v>
      </c>
    </row>
    <row r="13" spans="1:11" ht="12.75">
      <c r="A13" s="21"/>
      <c r="B13" s="15" t="s">
        <v>18</v>
      </c>
      <c r="C13" s="32"/>
      <c r="D13" s="28">
        <f t="shared" si="0"/>
        <v>0</v>
      </c>
      <c r="E13" s="28" t="e">
        <f t="shared" si="1"/>
        <v>#DIV/0!</v>
      </c>
      <c r="F13" s="29"/>
      <c r="G13" s="28">
        <f t="shared" si="2"/>
        <v>0</v>
      </c>
      <c r="H13" s="28" t="e">
        <f t="shared" si="3"/>
        <v>#DIV/0!</v>
      </c>
      <c r="I13" s="27"/>
      <c r="J13" s="28">
        <f t="shared" si="4"/>
        <v>0</v>
      </c>
      <c r="K13" s="28" t="e">
        <f t="shared" si="5"/>
        <v>#DIV/0!</v>
      </c>
    </row>
    <row r="14" spans="1:11" ht="12.75">
      <c r="A14" s="19" t="s">
        <v>19</v>
      </c>
      <c r="B14" s="14" t="s">
        <v>20</v>
      </c>
      <c r="C14" s="32"/>
      <c r="D14" s="25">
        <f t="shared" si="0"/>
        <v>0</v>
      </c>
      <c r="E14" s="25" t="e">
        <f t="shared" si="1"/>
        <v>#DIV/0!</v>
      </c>
      <c r="F14" s="26"/>
      <c r="G14" s="25">
        <f t="shared" si="2"/>
        <v>0</v>
      </c>
      <c r="H14" s="25" t="e">
        <f t="shared" si="3"/>
        <v>#DIV/0!</v>
      </c>
      <c r="I14" s="24"/>
      <c r="J14" s="25">
        <f t="shared" si="4"/>
        <v>0</v>
      </c>
      <c r="K14" s="25" t="e">
        <f t="shared" si="5"/>
        <v>#DIV/0!</v>
      </c>
    </row>
    <row r="15" spans="1:11" ht="12.75">
      <c r="A15" s="19" t="s">
        <v>21</v>
      </c>
      <c r="B15" s="14" t="s">
        <v>22</v>
      </c>
      <c r="C15" s="32"/>
      <c r="D15" s="25">
        <f t="shared" si="0"/>
        <v>0</v>
      </c>
      <c r="E15" s="25" t="e">
        <f t="shared" si="1"/>
        <v>#DIV/0!</v>
      </c>
      <c r="F15" s="26"/>
      <c r="G15" s="25">
        <f t="shared" si="2"/>
        <v>0</v>
      </c>
      <c r="H15" s="25" t="e">
        <f t="shared" si="3"/>
        <v>#DIV/0!</v>
      </c>
      <c r="I15" s="24"/>
      <c r="J15" s="25">
        <f t="shared" si="4"/>
        <v>0</v>
      </c>
      <c r="K15" s="25" t="e">
        <f t="shared" si="5"/>
        <v>#DIV/0!</v>
      </c>
    </row>
    <row r="16" spans="1:11" ht="12.75">
      <c r="A16" s="21" t="s">
        <v>23</v>
      </c>
      <c r="B16" s="12" t="s">
        <v>24</v>
      </c>
      <c r="C16" s="32"/>
      <c r="D16" s="25">
        <f t="shared" si="0"/>
        <v>0</v>
      </c>
      <c r="E16" s="25" t="e">
        <f t="shared" si="1"/>
        <v>#DIV/0!</v>
      </c>
      <c r="F16" s="26"/>
      <c r="G16" s="25">
        <f t="shared" si="2"/>
        <v>0</v>
      </c>
      <c r="H16" s="25" t="e">
        <f t="shared" si="3"/>
        <v>#DIV/0!</v>
      </c>
      <c r="I16" s="24"/>
      <c r="J16" s="25">
        <f t="shared" si="4"/>
        <v>0</v>
      </c>
      <c r="K16" s="25" t="e">
        <f t="shared" si="5"/>
        <v>#DIV/0!</v>
      </c>
    </row>
    <row r="17" spans="1:11" ht="12.75">
      <c r="A17" s="19" t="s">
        <v>25</v>
      </c>
      <c r="B17" s="14" t="s">
        <v>26</v>
      </c>
      <c r="C17" s="32"/>
      <c r="D17" s="25">
        <f t="shared" si="0"/>
        <v>0</v>
      </c>
      <c r="E17" s="25" t="e">
        <f t="shared" si="1"/>
        <v>#DIV/0!</v>
      </c>
      <c r="F17" s="26"/>
      <c r="G17" s="25">
        <f t="shared" si="2"/>
        <v>0</v>
      </c>
      <c r="H17" s="25" t="e">
        <f t="shared" si="3"/>
        <v>#DIV/0!</v>
      </c>
      <c r="I17" s="24"/>
      <c r="J17" s="25">
        <f t="shared" si="4"/>
        <v>0</v>
      </c>
      <c r="K17" s="25" t="e">
        <f t="shared" si="5"/>
        <v>#DIV/0!</v>
      </c>
    </row>
    <row r="18" spans="1:11" ht="12.75">
      <c r="A18" s="19" t="s">
        <v>27</v>
      </c>
      <c r="B18" s="14" t="s">
        <v>28</v>
      </c>
      <c r="C18" s="32"/>
      <c r="D18" s="25">
        <f t="shared" si="0"/>
        <v>0</v>
      </c>
      <c r="E18" s="25" t="e">
        <f t="shared" si="1"/>
        <v>#DIV/0!</v>
      </c>
      <c r="F18" s="26"/>
      <c r="G18" s="25">
        <f t="shared" si="2"/>
        <v>0</v>
      </c>
      <c r="H18" s="25" t="e">
        <f t="shared" si="3"/>
        <v>#DIV/0!</v>
      </c>
      <c r="I18" s="24"/>
      <c r="J18" s="25">
        <f t="shared" si="4"/>
        <v>0</v>
      </c>
      <c r="K18" s="25" t="e">
        <f t="shared" si="5"/>
        <v>#DIV/0!</v>
      </c>
    </row>
    <row r="19" spans="1:11" ht="12.75">
      <c r="A19" s="19"/>
      <c r="B19" s="13" t="s">
        <v>29</v>
      </c>
      <c r="C19" s="32"/>
      <c r="D19" s="28">
        <f t="shared" si="0"/>
        <v>0</v>
      </c>
      <c r="E19" s="28" t="e">
        <f t="shared" si="1"/>
        <v>#DIV/0!</v>
      </c>
      <c r="F19" s="29"/>
      <c r="G19" s="28">
        <f t="shared" si="2"/>
        <v>0</v>
      </c>
      <c r="H19" s="28" t="e">
        <f t="shared" si="3"/>
        <v>#DIV/0!</v>
      </c>
      <c r="I19" s="27"/>
      <c r="J19" s="28">
        <f t="shared" si="4"/>
        <v>0</v>
      </c>
      <c r="K19" s="28" t="e">
        <f t="shared" si="5"/>
        <v>#DIV/0!</v>
      </c>
    </row>
    <row r="20" spans="1:11" ht="12.75">
      <c r="A20" s="21"/>
      <c r="B20" s="30" t="s">
        <v>54</v>
      </c>
      <c r="C20" s="32"/>
      <c r="D20" s="28">
        <f t="shared" si="0"/>
        <v>0</v>
      </c>
      <c r="E20" s="28" t="e">
        <f t="shared" si="1"/>
        <v>#DIV/0!</v>
      </c>
      <c r="F20" s="29"/>
      <c r="G20" s="28">
        <f t="shared" si="2"/>
        <v>0</v>
      </c>
      <c r="H20" s="28" t="e">
        <f t="shared" si="3"/>
        <v>#DIV/0!</v>
      </c>
      <c r="I20" s="27"/>
      <c r="J20" s="28">
        <f t="shared" si="4"/>
        <v>0</v>
      </c>
      <c r="K20" s="28" t="e">
        <f t="shared" si="5"/>
        <v>#DIV/0!</v>
      </c>
    </row>
    <row r="21" spans="1:11" ht="12.75">
      <c r="A21" s="19"/>
      <c r="B21" s="13" t="s">
        <v>30</v>
      </c>
      <c r="C21" s="32"/>
      <c r="D21" s="28">
        <f t="shared" si="0"/>
        <v>0</v>
      </c>
      <c r="E21" s="28" t="e">
        <f t="shared" si="1"/>
        <v>#DIV/0!</v>
      </c>
      <c r="F21" s="29"/>
      <c r="G21" s="28">
        <f t="shared" si="2"/>
        <v>0</v>
      </c>
      <c r="H21" s="28" t="e">
        <f t="shared" si="3"/>
        <v>#DIV/0!</v>
      </c>
      <c r="I21" s="27"/>
      <c r="J21" s="28">
        <f t="shared" si="4"/>
        <v>0</v>
      </c>
      <c r="K21" s="28" t="e">
        <f t="shared" si="5"/>
        <v>#DIV/0!</v>
      </c>
    </row>
    <row r="22" spans="1:11" ht="12.75">
      <c r="A22" s="19" t="s">
        <v>31</v>
      </c>
      <c r="B22" s="14" t="s">
        <v>32</v>
      </c>
      <c r="C22" s="32"/>
      <c r="D22" s="25">
        <f t="shared" si="0"/>
        <v>0</v>
      </c>
      <c r="E22" s="25" t="e">
        <f t="shared" si="1"/>
        <v>#DIV/0!</v>
      </c>
      <c r="F22" s="26"/>
      <c r="G22" s="25">
        <f t="shared" si="2"/>
        <v>0</v>
      </c>
      <c r="H22" s="25" t="e">
        <f t="shared" si="3"/>
        <v>#DIV/0!</v>
      </c>
      <c r="I22" s="24"/>
      <c r="J22" s="25">
        <f t="shared" si="4"/>
        <v>0</v>
      </c>
      <c r="K22" s="25" t="e">
        <f t="shared" si="5"/>
        <v>#DIV/0!</v>
      </c>
    </row>
    <row r="23" spans="1:11" ht="12.75">
      <c r="A23" s="19"/>
      <c r="B23" s="13" t="s">
        <v>33</v>
      </c>
      <c r="C23" s="32"/>
      <c r="D23" s="28">
        <f t="shared" si="0"/>
        <v>0</v>
      </c>
      <c r="E23" s="28" t="e">
        <f t="shared" si="1"/>
        <v>#DIV/0!</v>
      </c>
      <c r="F23" s="29"/>
      <c r="G23" s="28">
        <f t="shared" si="2"/>
        <v>0</v>
      </c>
      <c r="H23" s="28" t="e">
        <f t="shared" si="3"/>
        <v>#DIV/0!</v>
      </c>
      <c r="I23" s="27"/>
      <c r="J23" s="28">
        <f t="shared" si="4"/>
        <v>0</v>
      </c>
      <c r="K23" s="28" t="e">
        <f t="shared" si="5"/>
        <v>#DIV/0!</v>
      </c>
    </row>
    <row r="24" spans="1:11" ht="12.75">
      <c r="A24" s="21"/>
      <c r="B24" s="15" t="s">
        <v>55</v>
      </c>
      <c r="C24" s="32"/>
      <c r="D24" s="28">
        <f t="shared" si="0"/>
        <v>0</v>
      </c>
      <c r="E24" s="28" t="e">
        <f t="shared" si="1"/>
        <v>#DIV/0!</v>
      </c>
      <c r="F24" s="29"/>
      <c r="G24" s="28">
        <f t="shared" si="2"/>
        <v>0</v>
      </c>
      <c r="H24" s="28" t="e">
        <f t="shared" si="3"/>
        <v>#DIV/0!</v>
      </c>
      <c r="I24" s="27"/>
      <c r="J24" s="28">
        <f t="shared" si="4"/>
        <v>0</v>
      </c>
      <c r="K24" s="28" t="e">
        <f t="shared" si="5"/>
        <v>#DIV/0!</v>
      </c>
    </row>
    <row r="25" spans="1:11" ht="12.75">
      <c r="A25" s="21"/>
      <c r="B25" s="15" t="s">
        <v>56</v>
      </c>
      <c r="C25" s="32"/>
      <c r="D25" s="28">
        <f t="shared" si="0"/>
        <v>0</v>
      </c>
      <c r="E25" s="28" t="e">
        <f t="shared" si="1"/>
        <v>#DIV/0!</v>
      </c>
      <c r="F25" s="29"/>
      <c r="G25" s="28">
        <f t="shared" si="2"/>
        <v>0</v>
      </c>
      <c r="H25" s="28" t="e">
        <f t="shared" si="3"/>
        <v>#DIV/0!</v>
      </c>
      <c r="I25" s="27"/>
      <c r="J25" s="28">
        <f t="shared" si="4"/>
        <v>0</v>
      </c>
      <c r="K25" s="28" t="e">
        <f t="shared" si="5"/>
        <v>#DIV/0!</v>
      </c>
    </row>
    <row r="26" spans="1:11" ht="12.75">
      <c r="A26" s="21" t="s">
        <v>34</v>
      </c>
      <c r="B26" s="12" t="s">
        <v>35</v>
      </c>
      <c r="C26" s="32"/>
      <c r="D26" s="25">
        <f t="shared" si="0"/>
        <v>0</v>
      </c>
      <c r="E26" s="25" t="e">
        <f t="shared" si="1"/>
        <v>#DIV/0!</v>
      </c>
      <c r="F26" s="26"/>
      <c r="G26" s="25">
        <f t="shared" si="2"/>
        <v>0</v>
      </c>
      <c r="H26" s="25" t="e">
        <f t="shared" si="3"/>
        <v>#DIV/0!</v>
      </c>
      <c r="I26" s="24"/>
      <c r="J26" s="25">
        <f t="shared" si="4"/>
        <v>0</v>
      </c>
      <c r="K26" s="25" t="e">
        <f t="shared" si="5"/>
        <v>#DIV/0!</v>
      </c>
    </row>
    <row r="27" spans="1:11" ht="12.75">
      <c r="A27" s="21" t="s">
        <v>36</v>
      </c>
      <c r="B27" s="12" t="s">
        <v>37</v>
      </c>
      <c r="C27" s="32"/>
      <c r="D27" s="25">
        <f t="shared" si="0"/>
        <v>0</v>
      </c>
      <c r="E27" s="25" t="e">
        <f t="shared" si="1"/>
        <v>#DIV/0!</v>
      </c>
      <c r="F27" s="26"/>
      <c r="G27" s="25">
        <f t="shared" si="2"/>
        <v>0</v>
      </c>
      <c r="H27" s="25" t="e">
        <f t="shared" si="3"/>
        <v>#DIV/0!</v>
      </c>
      <c r="I27" s="24"/>
      <c r="J27" s="25">
        <f t="shared" si="4"/>
        <v>0</v>
      </c>
      <c r="K27" s="25" t="e">
        <f t="shared" si="5"/>
        <v>#DIV/0!</v>
      </c>
    </row>
    <row r="28" spans="1:11" ht="25.5">
      <c r="A28" s="21" t="s">
        <v>38</v>
      </c>
      <c r="B28" s="12" t="s">
        <v>39</v>
      </c>
      <c r="C28" s="32"/>
      <c r="D28" s="25">
        <f t="shared" si="0"/>
        <v>0</v>
      </c>
      <c r="E28" s="25" t="e">
        <f t="shared" si="1"/>
        <v>#DIV/0!</v>
      </c>
      <c r="F28" s="26"/>
      <c r="G28" s="25">
        <f t="shared" si="2"/>
        <v>0</v>
      </c>
      <c r="H28" s="25" t="e">
        <f t="shared" si="3"/>
        <v>#DIV/0!</v>
      </c>
      <c r="I28" s="24"/>
      <c r="J28" s="25">
        <f t="shared" si="4"/>
        <v>0</v>
      </c>
      <c r="K28" s="25" t="e">
        <f t="shared" si="5"/>
        <v>#DIV/0!</v>
      </c>
    </row>
    <row r="29" spans="1:11" ht="12.75">
      <c r="A29" s="23" t="s">
        <v>40</v>
      </c>
      <c r="B29" s="16" t="s">
        <v>41</v>
      </c>
      <c r="C29" s="32"/>
      <c r="D29" s="25">
        <f t="shared" si="0"/>
        <v>0</v>
      </c>
      <c r="E29" s="25" t="e">
        <f t="shared" si="1"/>
        <v>#DIV/0!</v>
      </c>
      <c r="F29" s="26"/>
      <c r="G29" s="25">
        <f t="shared" si="2"/>
        <v>0</v>
      </c>
      <c r="H29" s="25" t="e">
        <f t="shared" si="3"/>
        <v>#DIV/0!</v>
      </c>
      <c r="I29" s="24"/>
      <c r="J29" s="25">
        <f t="shared" si="4"/>
        <v>0</v>
      </c>
      <c r="K29" s="25" t="e">
        <f t="shared" si="5"/>
        <v>#DIV/0!</v>
      </c>
    </row>
    <row r="30" spans="1:11" ht="12.75">
      <c r="A30" s="23"/>
      <c r="B30" s="15" t="s">
        <v>42</v>
      </c>
      <c r="C30" s="32"/>
      <c r="D30" s="28">
        <f t="shared" si="0"/>
        <v>0</v>
      </c>
      <c r="E30" s="28" t="e">
        <f t="shared" si="1"/>
        <v>#DIV/0!</v>
      </c>
      <c r="F30" s="27"/>
      <c r="G30" s="28">
        <f t="shared" si="2"/>
        <v>0</v>
      </c>
      <c r="H30" s="28" t="e">
        <f t="shared" si="3"/>
        <v>#DIV/0!</v>
      </c>
      <c r="I30" s="27"/>
      <c r="J30" s="28">
        <f t="shared" si="4"/>
        <v>0</v>
      </c>
      <c r="K30" s="28" t="e">
        <f t="shared" si="5"/>
        <v>#DIV/0!</v>
      </c>
    </row>
    <row r="31" spans="1:11" ht="12.75">
      <c r="A31" s="23" t="s">
        <v>43</v>
      </c>
      <c r="B31" s="12" t="s">
        <v>44</v>
      </c>
      <c r="C31" s="32"/>
      <c r="D31" s="25">
        <f t="shared" si="0"/>
        <v>0</v>
      </c>
      <c r="E31" s="25" t="e">
        <f t="shared" si="1"/>
        <v>#DIV/0!</v>
      </c>
      <c r="F31" s="24"/>
      <c r="G31" s="25">
        <f t="shared" si="2"/>
        <v>0</v>
      </c>
      <c r="H31" s="25" t="e">
        <f t="shared" si="3"/>
        <v>#DIV/0!</v>
      </c>
      <c r="I31" s="24"/>
      <c r="J31" s="25">
        <f t="shared" si="4"/>
        <v>0</v>
      </c>
      <c r="K31" s="25" t="e">
        <f t="shared" si="5"/>
        <v>#DIV/0!</v>
      </c>
    </row>
    <row r="32" spans="1:11" ht="12.75">
      <c r="A32" s="23" t="s">
        <v>45</v>
      </c>
      <c r="B32" s="12" t="s">
        <v>46</v>
      </c>
      <c r="C32" s="32"/>
      <c r="D32" s="25">
        <f t="shared" si="0"/>
        <v>0</v>
      </c>
      <c r="E32" s="25" t="e">
        <f t="shared" si="1"/>
        <v>#DIV/0!</v>
      </c>
      <c r="F32" s="24"/>
      <c r="G32" s="25">
        <f t="shared" si="2"/>
        <v>0</v>
      </c>
      <c r="H32" s="25" t="e">
        <f t="shared" si="3"/>
        <v>#DIV/0!</v>
      </c>
      <c r="I32" s="24"/>
      <c r="J32" s="25">
        <f t="shared" si="4"/>
        <v>0</v>
      </c>
      <c r="K32" s="25" t="e">
        <f t="shared" si="5"/>
        <v>#DIV/0!</v>
      </c>
    </row>
    <row r="33" spans="1:11" ht="12.75">
      <c r="A33" s="23" t="s">
        <v>47</v>
      </c>
      <c r="B33" s="12" t="s">
        <v>48</v>
      </c>
      <c r="C33" s="32"/>
      <c r="D33" s="25">
        <f t="shared" si="0"/>
        <v>0</v>
      </c>
      <c r="E33" s="25" t="e">
        <f t="shared" si="1"/>
        <v>#DIV/0!</v>
      </c>
      <c r="F33" s="24"/>
      <c r="G33" s="25">
        <f t="shared" si="2"/>
        <v>0</v>
      </c>
      <c r="H33" s="25" t="e">
        <f t="shared" si="3"/>
        <v>#DIV/0!</v>
      </c>
      <c r="I33" s="24"/>
      <c r="J33" s="25">
        <f t="shared" si="4"/>
        <v>0</v>
      </c>
      <c r="K33" s="25" t="e">
        <f t="shared" si="5"/>
        <v>#DIV/0!</v>
      </c>
    </row>
    <row r="34" spans="1:11" ht="12.75">
      <c r="A34" s="23" t="s">
        <v>49</v>
      </c>
      <c r="B34" s="12" t="s">
        <v>50</v>
      </c>
      <c r="C34" s="32"/>
      <c r="D34" s="25">
        <f t="shared" si="0"/>
        <v>0</v>
      </c>
      <c r="E34" s="25" t="e">
        <f t="shared" si="1"/>
        <v>#DIV/0!</v>
      </c>
      <c r="F34" s="24"/>
      <c r="G34" s="25">
        <f t="shared" si="2"/>
        <v>0</v>
      </c>
      <c r="H34" s="25" t="e">
        <f t="shared" si="3"/>
        <v>#DIV/0!</v>
      </c>
      <c r="I34" s="24"/>
      <c r="J34" s="25">
        <f t="shared" si="4"/>
        <v>0</v>
      </c>
      <c r="K34" s="25" t="e">
        <f t="shared" si="5"/>
        <v>#DIV/0!</v>
      </c>
    </row>
    <row r="35" spans="1:11" ht="13.5" thickBot="1">
      <c r="A35" s="62" t="s">
        <v>51</v>
      </c>
      <c r="B35" s="50" t="s">
        <v>52</v>
      </c>
      <c r="C35" s="187"/>
      <c r="D35" s="84">
        <f t="shared" si="0"/>
        <v>0</v>
      </c>
      <c r="E35" s="84" t="e">
        <f t="shared" si="1"/>
        <v>#DIV/0!</v>
      </c>
      <c r="F35" s="186"/>
      <c r="G35" s="84">
        <f t="shared" si="2"/>
        <v>0</v>
      </c>
      <c r="H35" s="84" t="e">
        <f t="shared" si="3"/>
        <v>#DIV/0!</v>
      </c>
      <c r="I35" s="186"/>
      <c r="J35" s="84">
        <f t="shared" si="4"/>
        <v>0</v>
      </c>
      <c r="K35" s="84" t="e">
        <f t="shared" si="5"/>
        <v>#DIV/0!</v>
      </c>
    </row>
    <row r="36" spans="1:11" ht="12.75">
      <c r="A36" s="115"/>
      <c r="B36" s="184" t="s">
        <v>53</v>
      </c>
      <c r="C36" s="185">
        <f>C7+C9+C11+C12+SUM(C14:C18)+C22+SUM(C26:C29)+SUM(C31:C35)</f>
        <v>0</v>
      </c>
      <c r="D36" s="61">
        <f t="shared" si="0"/>
        <v>0</v>
      </c>
      <c r="E36" s="61" t="e">
        <f t="shared" si="1"/>
        <v>#DIV/0!</v>
      </c>
      <c r="F36" s="185">
        <f>F7+F9+F11+F12+SUM(F14:F18)+F22+SUM(F26:F29)+SUM(F31:F35)</f>
        <v>0</v>
      </c>
      <c r="G36" s="61">
        <f t="shared" si="2"/>
        <v>0</v>
      </c>
      <c r="H36" s="61" t="e">
        <f t="shared" si="3"/>
        <v>#DIV/0!</v>
      </c>
      <c r="I36" s="185">
        <f>I7+I9+I11+I12+SUM(I14:I18)+I22+SUM(I26:I29)+SUM(I31:I35)</f>
        <v>0</v>
      </c>
      <c r="J36" s="61">
        <f t="shared" si="4"/>
        <v>0</v>
      </c>
      <c r="K36" s="61" t="e">
        <f t="shared" si="5"/>
        <v>#DIV/0!</v>
      </c>
    </row>
  </sheetData>
  <printOptions horizontalCentered="1" verticalCentered="1"/>
  <pageMargins left="0.75" right="0.75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Младен Герасимов</cp:lastModifiedBy>
  <cp:lastPrinted>2012-04-03T08:04:16Z</cp:lastPrinted>
  <dcterms:created xsi:type="dcterms:W3CDTF">2006-06-22T08:07:32Z</dcterms:created>
  <dcterms:modified xsi:type="dcterms:W3CDTF">2015-02-11T13:22:07Z</dcterms:modified>
  <cp:category/>
  <cp:version/>
  <cp:contentType/>
  <cp:contentStatus/>
</cp:coreProperties>
</file>