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D:\zdravno-demografski analis\2020\"/>
    </mc:Choice>
  </mc:AlternateContent>
  <bookViews>
    <workbookView xWindow="480" yWindow="120" windowWidth="13815" windowHeight="8700" tabRatio="909"/>
  </bookViews>
  <sheets>
    <sheet name="В.Търново" sheetId="7" r:id="rId1"/>
    <sheet name="Г.Оряховица" sheetId="35" r:id="rId2"/>
    <sheet name="Елена" sheetId="38" r:id="rId3"/>
    <sheet name="Златарица" sheetId="37" r:id="rId4"/>
    <sheet name="Лясковец" sheetId="36" r:id="rId5"/>
    <sheet name="Павликени" sheetId="50" r:id="rId6"/>
    <sheet name="П.Тръмбеш" sheetId="49" r:id="rId7"/>
    <sheet name="Свищов" sheetId="47" r:id="rId8"/>
    <sheet name="Стражица" sheetId="48" r:id="rId9"/>
    <sheet name="Сухиндол" sheetId="46" r:id="rId10"/>
    <sheet name="Област" sheetId="45" r:id="rId11"/>
  </sheets>
  <calcPr calcId="162913"/>
</workbook>
</file>

<file path=xl/calcChain.xml><?xml version="1.0" encoding="utf-8"?>
<calcChain xmlns="http://schemas.openxmlformats.org/spreadsheetml/2006/main">
  <c r="H39" i="45" l="1"/>
  <c r="G39" i="45"/>
  <c r="F39" i="45"/>
  <c r="C39" i="45"/>
  <c r="E37" i="45" s="1"/>
  <c r="I38" i="45"/>
  <c r="K38" i="45" s="1"/>
  <c r="H38" i="45"/>
  <c r="G38" i="45"/>
  <c r="D38" i="45"/>
  <c r="J37" i="45"/>
  <c r="I37" i="45"/>
  <c r="H37" i="45"/>
  <c r="G37" i="45"/>
  <c r="D37" i="45"/>
  <c r="J36" i="45"/>
  <c r="I36" i="45"/>
  <c r="I39" i="45" s="1"/>
  <c r="H36" i="45"/>
  <c r="G36" i="45"/>
  <c r="E36" i="45"/>
  <c r="D36" i="45"/>
  <c r="H39" i="46"/>
  <c r="F39" i="46"/>
  <c r="G39" i="46" s="1"/>
  <c r="C39" i="46"/>
  <c r="E37" i="46" s="1"/>
  <c r="I38" i="46"/>
  <c r="K38" i="46" s="1"/>
  <c r="G38" i="46"/>
  <c r="D38" i="46"/>
  <c r="I37" i="46"/>
  <c r="J37" i="46" s="1"/>
  <c r="G37" i="46"/>
  <c r="D37" i="46"/>
  <c r="J36" i="46"/>
  <c r="I36" i="46"/>
  <c r="I39" i="46" s="1"/>
  <c r="H36" i="46"/>
  <c r="G36" i="46"/>
  <c r="E36" i="46"/>
  <c r="D36" i="46"/>
  <c r="F39" i="48"/>
  <c r="H36" i="48" s="1"/>
  <c r="C39" i="48"/>
  <c r="E39" i="48" s="1"/>
  <c r="I38" i="48"/>
  <c r="J38" i="48" s="1"/>
  <c r="G38" i="48"/>
  <c r="D38" i="48"/>
  <c r="I37" i="48"/>
  <c r="J37" i="48" s="1"/>
  <c r="G37" i="48"/>
  <c r="D37" i="48"/>
  <c r="I36" i="48"/>
  <c r="I39" i="48" s="1"/>
  <c r="G36" i="48"/>
  <c r="D36" i="48"/>
  <c r="F39" i="47"/>
  <c r="H39" i="47" s="1"/>
  <c r="C39" i="47"/>
  <c r="E37" i="47" s="1"/>
  <c r="I38" i="47"/>
  <c r="G38" i="47"/>
  <c r="D38" i="47"/>
  <c r="I37" i="47"/>
  <c r="J37" i="47" s="1"/>
  <c r="G37" i="47"/>
  <c r="D37" i="47"/>
  <c r="I36" i="47"/>
  <c r="J36" i="47" s="1"/>
  <c r="G36" i="47"/>
  <c r="D36" i="47"/>
  <c r="F39" i="49"/>
  <c r="H39" i="49" s="1"/>
  <c r="C39" i="49"/>
  <c r="E37" i="49" s="1"/>
  <c r="I38" i="49"/>
  <c r="G38" i="49"/>
  <c r="D38" i="49"/>
  <c r="I37" i="49"/>
  <c r="J37" i="49" s="1"/>
  <c r="G37" i="49"/>
  <c r="D37" i="49"/>
  <c r="I36" i="49"/>
  <c r="I39" i="49" s="1"/>
  <c r="G36" i="49"/>
  <c r="D36" i="49"/>
  <c r="F39" i="50"/>
  <c r="H39" i="50" s="1"/>
  <c r="C39" i="50"/>
  <c r="E37" i="50" s="1"/>
  <c r="I38" i="50"/>
  <c r="G38" i="50"/>
  <c r="D38" i="50"/>
  <c r="I37" i="50"/>
  <c r="J37" i="50" s="1"/>
  <c r="G37" i="50"/>
  <c r="D37" i="50"/>
  <c r="I36" i="50"/>
  <c r="I39" i="50" s="1"/>
  <c r="G36" i="50"/>
  <c r="E36" i="50"/>
  <c r="D36" i="50"/>
  <c r="F39" i="36"/>
  <c r="G39" i="36" s="1"/>
  <c r="E39" i="36"/>
  <c r="D39" i="36"/>
  <c r="C39" i="36"/>
  <c r="I38" i="36"/>
  <c r="J38" i="36" s="1"/>
  <c r="G38" i="36"/>
  <c r="E38" i="36"/>
  <c r="D38" i="36"/>
  <c r="I37" i="36"/>
  <c r="J37" i="36" s="1"/>
  <c r="G37" i="36"/>
  <c r="E37" i="36"/>
  <c r="D37" i="36"/>
  <c r="I36" i="36"/>
  <c r="J36" i="36" s="1"/>
  <c r="G36" i="36"/>
  <c r="E36" i="36"/>
  <c r="D36" i="36"/>
  <c r="F39" i="37"/>
  <c r="G39" i="37" s="1"/>
  <c r="E39" i="37"/>
  <c r="C39" i="37"/>
  <c r="D39" i="37" s="1"/>
  <c r="J38" i="37"/>
  <c r="I38" i="37"/>
  <c r="G38" i="37"/>
  <c r="E38" i="37"/>
  <c r="D38" i="37"/>
  <c r="J37" i="37"/>
  <c r="I37" i="37"/>
  <c r="G37" i="37"/>
  <c r="E37" i="37"/>
  <c r="D37" i="37"/>
  <c r="I36" i="37"/>
  <c r="J36" i="37" s="1"/>
  <c r="G36" i="37"/>
  <c r="E36" i="37"/>
  <c r="D36" i="37"/>
  <c r="H39" i="38"/>
  <c r="F39" i="38"/>
  <c r="G39" i="38" s="1"/>
  <c r="C39" i="38"/>
  <c r="E37" i="38" s="1"/>
  <c r="I38" i="38"/>
  <c r="K38" i="38" s="1"/>
  <c r="G38" i="38"/>
  <c r="D38" i="38"/>
  <c r="I37" i="38"/>
  <c r="J37" i="38" s="1"/>
  <c r="G37" i="38"/>
  <c r="D37" i="38"/>
  <c r="J36" i="38"/>
  <c r="I36" i="38"/>
  <c r="I39" i="38" s="1"/>
  <c r="H36" i="38"/>
  <c r="G36" i="38"/>
  <c r="E36" i="38"/>
  <c r="D36" i="38"/>
  <c r="F39" i="35"/>
  <c r="G39" i="35" s="1"/>
  <c r="E39" i="35"/>
  <c r="D39" i="35"/>
  <c r="C39" i="35"/>
  <c r="I38" i="35"/>
  <c r="J38" i="35" s="1"/>
  <c r="G38" i="35"/>
  <c r="E38" i="35"/>
  <c r="D38" i="35"/>
  <c r="I37" i="35"/>
  <c r="G37" i="35"/>
  <c r="E37" i="35"/>
  <c r="D37" i="35"/>
  <c r="I36" i="35"/>
  <c r="J36" i="35" s="1"/>
  <c r="G36" i="35"/>
  <c r="E36" i="35"/>
  <c r="D36" i="35"/>
  <c r="F39" i="7"/>
  <c r="H36" i="7" s="1"/>
  <c r="I38" i="7"/>
  <c r="G38" i="7"/>
  <c r="D38" i="7"/>
  <c r="I36" i="7"/>
  <c r="I39" i="7" s="1"/>
  <c r="G36" i="7"/>
  <c r="D36" i="7"/>
  <c r="I37" i="7"/>
  <c r="G37" i="7"/>
  <c r="D37" i="7"/>
  <c r="C39" i="7"/>
  <c r="E37" i="7" s="1"/>
  <c r="H38" i="35" l="1"/>
  <c r="H37" i="46"/>
  <c r="H38" i="46"/>
  <c r="H36" i="47"/>
  <c r="H37" i="47"/>
  <c r="H38" i="47"/>
  <c r="G39" i="47"/>
  <c r="H36" i="49"/>
  <c r="H37" i="49"/>
  <c r="H38" i="49"/>
  <c r="G39" i="49"/>
  <c r="H36" i="50"/>
  <c r="H37" i="50"/>
  <c r="H38" i="50"/>
  <c r="G39" i="50"/>
  <c r="H37" i="38"/>
  <c r="H38" i="38"/>
  <c r="H36" i="35"/>
  <c r="H39" i="35"/>
  <c r="H37" i="35"/>
  <c r="E36" i="48"/>
  <c r="E37" i="48"/>
  <c r="I39" i="47"/>
  <c r="K36" i="47" s="1"/>
  <c r="E36" i="47"/>
  <c r="D39" i="47"/>
  <c r="E36" i="49"/>
  <c r="J36" i="49"/>
  <c r="J36" i="50"/>
  <c r="K38" i="50"/>
  <c r="I39" i="35"/>
  <c r="K39" i="35" s="1"/>
  <c r="E38" i="7"/>
  <c r="J39" i="45"/>
  <c r="K39" i="45"/>
  <c r="K36" i="45"/>
  <c r="K37" i="45"/>
  <c r="E38" i="45"/>
  <c r="J38" i="45"/>
  <c r="E39" i="45"/>
  <c r="D39" i="45"/>
  <c r="J39" i="46"/>
  <c r="K39" i="46"/>
  <c r="K36" i="46"/>
  <c r="K37" i="46"/>
  <c r="E38" i="46"/>
  <c r="J38" i="46"/>
  <c r="E39" i="46"/>
  <c r="D39" i="46"/>
  <c r="K39" i="48"/>
  <c r="K37" i="48"/>
  <c r="J39" i="48"/>
  <c r="K38" i="48"/>
  <c r="J36" i="48"/>
  <c r="H38" i="48"/>
  <c r="G39" i="48"/>
  <c r="K36" i="48"/>
  <c r="H37" i="48"/>
  <c r="D39" i="48"/>
  <c r="H39" i="48"/>
  <c r="E38" i="48"/>
  <c r="E38" i="47"/>
  <c r="J38" i="47"/>
  <c r="E39" i="47"/>
  <c r="J39" i="49"/>
  <c r="K36" i="49"/>
  <c r="K37" i="49"/>
  <c r="K39" i="49"/>
  <c r="K38" i="49"/>
  <c r="E38" i="49"/>
  <c r="J38" i="49"/>
  <c r="E39" i="49"/>
  <c r="D39" i="49"/>
  <c r="J39" i="50"/>
  <c r="K36" i="50"/>
  <c r="K39" i="50"/>
  <c r="K37" i="50"/>
  <c r="E38" i="50"/>
  <c r="J38" i="50"/>
  <c r="E39" i="50"/>
  <c r="D39" i="50"/>
  <c r="H37" i="36"/>
  <c r="H39" i="36"/>
  <c r="H36" i="36"/>
  <c r="I39" i="36"/>
  <c r="K37" i="36" s="1"/>
  <c r="H38" i="36"/>
  <c r="H37" i="37"/>
  <c r="H39" i="37"/>
  <c r="H36" i="37"/>
  <c r="I39" i="37"/>
  <c r="H38" i="37"/>
  <c r="J39" i="38"/>
  <c r="K36" i="38"/>
  <c r="K39" i="38"/>
  <c r="K37" i="38"/>
  <c r="E38" i="38"/>
  <c r="J38" i="38"/>
  <c r="E39" i="38"/>
  <c r="D39" i="38"/>
  <c r="J37" i="35"/>
  <c r="K36" i="7"/>
  <c r="K38" i="7"/>
  <c r="K37" i="7"/>
  <c r="H37" i="7"/>
  <c r="H38" i="7"/>
  <c r="J38" i="7"/>
  <c r="E36" i="7"/>
  <c r="J36" i="7"/>
  <c r="J37" i="7"/>
  <c r="K38" i="47" l="1"/>
  <c r="J39" i="47"/>
  <c r="K39" i="47"/>
  <c r="K37" i="47"/>
  <c r="K38" i="35"/>
  <c r="K36" i="35"/>
  <c r="J39" i="35"/>
  <c r="K37" i="35"/>
  <c r="K39" i="36"/>
  <c r="J39" i="36"/>
  <c r="K38" i="36"/>
  <c r="K36" i="36"/>
  <c r="K39" i="37"/>
  <c r="K38" i="37"/>
  <c r="J39" i="37"/>
  <c r="K36" i="37"/>
  <c r="K37" i="37"/>
  <c r="F35" i="45"/>
  <c r="G35" i="45" s="1"/>
  <c r="F34" i="45"/>
  <c r="G34" i="45" s="1"/>
  <c r="F33" i="45"/>
  <c r="G33" i="45" s="1"/>
  <c r="F32" i="45"/>
  <c r="G32" i="45" s="1"/>
  <c r="F31" i="45"/>
  <c r="G31" i="45" s="1"/>
  <c r="F30" i="45"/>
  <c r="G30" i="45" s="1"/>
  <c r="F29" i="45"/>
  <c r="G29" i="45" s="1"/>
  <c r="F28" i="45"/>
  <c r="G28" i="45" s="1"/>
  <c r="F27" i="45"/>
  <c r="G27" i="45" s="1"/>
  <c r="F26" i="45"/>
  <c r="G26" i="45" s="1"/>
  <c r="F25" i="45"/>
  <c r="G25" i="45" s="1"/>
  <c r="F24" i="45"/>
  <c r="G24" i="45" s="1"/>
  <c r="F23" i="45"/>
  <c r="G23" i="45" s="1"/>
  <c r="F22" i="45"/>
  <c r="G22" i="45" s="1"/>
  <c r="F21" i="45"/>
  <c r="G21" i="45" s="1"/>
  <c r="F20" i="45"/>
  <c r="G20" i="45" s="1"/>
  <c r="F19" i="45"/>
  <c r="G19" i="45" s="1"/>
  <c r="F18" i="45"/>
  <c r="G18" i="45" s="1"/>
  <c r="F17" i="45"/>
  <c r="G17" i="45" s="1"/>
  <c r="F16" i="45"/>
  <c r="G16" i="45" s="1"/>
  <c r="F15" i="45"/>
  <c r="G15" i="45" s="1"/>
  <c r="F14" i="45"/>
  <c r="G14" i="45" s="1"/>
  <c r="F13" i="45"/>
  <c r="G13" i="45" s="1"/>
  <c r="F12" i="45"/>
  <c r="G12" i="45" s="1"/>
  <c r="F11" i="45"/>
  <c r="G11" i="45" s="1"/>
  <c r="F10" i="45"/>
  <c r="G10" i="45" s="1"/>
  <c r="F9" i="45"/>
  <c r="G9" i="45" s="1"/>
  <c r="F8" i="45"/>
  <c r="G8" i="45" s="1"/>
  <c r="F7" i="45"/>
  <c r="G7" i="45" s="1"/>
  <c r="C35" i="45"/>
  <c r="D35" i="45" s="1"/>
  <c r="C34" i="45"/>
  <c r="D34" i="45" s="1"/>
  <c r="C33" i="45"/>
  <c r="D33" i="45" s="1"/>
  <c r="C32" i="45"/>
  <c r="D32" i="45" s="1"/>
  <c r="C31" i="45"/>
  <c r="D31" i="45" s="1"/>
  <c r="C30" i="45"/>
  <c r="D30" i="45" s="1"/>
  <c r="C29" i="45"/>
  <c r="D29" i="45" s="1"/>
  <c r="C28" i="45"/>
  <c r="D28" i="45" s="1"/>
  <c r="C27" i="45"/>
  <c r="D27" i="45" s="1"/>
  <c r="C26" i="45"/>
  <c r="D26" i="45" s="1"/>
  <c r="C25" i="45"/>
  <c r="D25" i="45" s="1"/>
  <c r="C24" i="45"/>
  <c r="D24" i="45" s="1"/>
  <c r="C23" i="45"/>
  <c r="D23" i="45" s="1"/>
  <c r="C22" i="45"/>
  <c r="D22" i="45" s="1"/>
  <c r="C21" i="45"/>
  <c r="D21" i="45" s="1"/>
  <c r="C20" i="45"/>
  <c r="D20" i="45" s="1"/>
  <c r="C19" i="45"/>
  <c r="D19" i="45" s="1"/>
  <c r="C18" i="45"/>
  <c r="D18" i="45" s="1"/>
  <c r="C17" i="45"/>
  <c r="D17" i="45" s="1"/>
  <c r="C16" i="45"/>
  <c r="D16" i="45" s="1"/>
  <c r="C15" i="45"/>
  <c r="D15" i="45" s="1"/>
  <c r="C14" i="45"/>
  <c r="D14" i="45" s="1"/>
  <c r="C13" i="45"/>
  <c r="D13" i="45" s="1"/>
  <c r="C12" i="45"/>
  <c r="D12" i="45" s="1"/>
  <c r="C11" i="45"/>
  <c r="D11" i="45" s="1"/>
  <c r="C10" i="45"/>
  <c r="D10" i="45" s="1"/>
  <c r="C9" i="45"/>
  <c r="D9" i="45" s="1"/>
  <c r="C8" i="45"/>
  <c r="D8" i="45" s="1"/>
  <c r="E15" i="7"/>
  <c r="H29" i="7"/>
  <c r="C7" i="45"/>
  <c r="D7" i="45" s="1"/>
  <c r="I7" i="35"/>
  <c r="I9" i="35"/>
  <c r="I11" i="35"/>
  <c r="I12" i="35"/>
  <c r="I14" i="35"/>
  <c r="I15" i="35"/>
  <c r="I16" i="35"/>
  <c r="I17" i="35"/>
  <c r="I18" i="35"/>
  <c r="I22" i="35"/>
  <c r="I26" i="35"/>
  <c r="I27" i="35"/>
  <c r="I28" i="35"/>
  <c r="I29" i="35"/>
  <c r="I31" i="35"/>
  <c r="I32" i="35"/>
  <c r="I33" i="35"/>
  <c r="I34" i="35"/>
  <c r="I35" i="35"/>
  <c r="I7" i="7"/>
  <c r="I9" i="7"/>
  <c r="I11" i="7"/>
  <c r="I12" i="7"/>
  <c r="I14" i="7"/>
  <c r="I15" i="7"/>
  <c r="I16" i="7"/>
  <c r="I17" i="7"/>
  <c r="I18" i="7"/>
  <c r="I22" i="7"/>
  <c r="I26" i="7"/>
  <c r="I27" i="7"/>
  <c r="I28" i="7"/>
  <c r="I29" i="7"/>
  <c r="I31" i="7"/>
  <c r="I32" i="7"/>
  <c r="I33" i="7"/>
  <c r="I34" i="7"/>
  <c r="I35" i="7"/>
  <c r="H7" i="35"/>
  <c r="E10" i="35"/>
  <c r="E26" i="36"/>
  <c r="E30" i="37"/>
  <c r="E11" i="50"/>
  <c r="E12" i="47"/>
  <c r="E16" i="48"/>
  <c r="I14" i="36"/>
  <c r="J14" i="36"/>
  <c r="I14" i="48"/>
  <c r="J14" i="48" s="1"/>
  <c r="I15" i="36"/>
  <c r="I15" i="48"/>
  <c r="J15" i="48" s="1"/>
  <c r="I16" i="36"/>
  <c r="J16" i="36" s="1"/>
  <c r="I16" i="48"/>
  <c r="I7" i="36"/>
  <c r="J7" i="36"/>
  <c r="I7" i="48"/>
  <c r="I8" i="36"/>
  <c r="J8" i="36"/>
  <c r="I8" i="35"/>
  <c r="I8" i="48"/>
  <c r="I9" i="36"/>
  <c r="I9" i="48"/>
  <c r="J9" i="48" s="1"/>
  <c r="I10" i="36"/>
  <c r="I10" i="35"/>
  <c r="I10" i="48"/>
  <c r="I11" i="36"/>
  <c r="K11" i="36" s="1"/>
  <c r="J11" i="36"/>
  <c r="I11" i="48"/>
  <c r="G12" i="47"/>
  <c r="J4" i="45"/>
  <c r="J4" i="46"/>
  <c r="J7" i="46" s="1"/>
  <c r="J4" i="48"/>
  <c r="J4" i="47"/>
  <c r="J23" i="47" s="1"/>
  <c r="J4" i="49"/>
  <c r="J4" i="50"/>
  <c r="J4" i="36"/>
  <c r="J15" i="36" s="1"/>
  <c r="J4" i="7"/>
  <c r="J16" i="7"/>
  <c r="J4" i="35"/>
  <c r="J28" i="35" s="1"/>
  <c r="J4" i="38"/>
  <c r="J4" i="37"/>
  <c r="J19" i="37" s="1"/>
  <c r="I35" i="38"/>
  <c r="I35" i="37"/>
  <c r="I34" i="38"/>
  <c r="I34" i="37"/>
  <c r="J34" i="37" s="1"/>
  <c r="I33" i="38"/>
  <c r="I33" i="37"/>
  <c r="I32" i="38"/>
  <c r="I32" i="37"/>
  <c r="J32" i="37" s="1"/>
  <c r="I31" i="38"/>
  <c r="I31" i="37"/>
  <c r="I30" i="38"/>
  <c r="I30" i="37"/>
  <c r="J30" i="37"/>
  <c r="I29" i="38"/>
  <c r="J29" i="38" s="1"/>
  <c r="I29" i="37"/>
  <c r="J29" i="37"/>
  <c r="I28" i="38"/>
  <c r="I28" i="37"/>
  <c r="I27" i="38"/>
  <c r="J27" i="38" s="1"/>
  <c r="I27" i="37"/>
  <c r="J27" i="37" s="1"/>
  <c r="I26" i="38"/>
  <c r="J26" i="38" s="1"/>
  <c r="I26" i="37"/>
  <c r="J26" i="37" s="1"/>
  <c r="I25" i="38"/>
  <c r="J25" i="38" s="1"/>
  <c r="I25" i="37"/>
  <c r="I24" i="38"/>
  <c r="J24" i="38" s="1"/>
  <c r="I24" i="37"/>
  <c r="J24" i="37"/>
  <c r="I23" i="38"/>
  <c r="I23" i="37"/>
  <c r="J23" i="37"/>
  <c r="I22" i="38"/>
  <c r="I22" i="37"/>
  <c r="J22" i="37"/>
  <c r="I21" i="38"/>
  <c r="I21" i="37"/>
  <c r="I20" i="38"/>
  <c r="I20" i="37"/>
  <c r="I19" i="38"/>
  <c r="J19" i="38" s="1"/>
  <c r="I19" i="37"/>
  <c r="I18" i="38"/>
  <c r="I18" i="37"/>
  <c r="J18" i="37"/>
  <c r="I17" i="38"/>
  <c r="I17" i="37"/>
  <c r="J17" i="37"/>
  <c r="I16" i="38"/>
  <c r="I16" i="37"/>
  <c r="J16" i="37" s="1"/>
  <c r="I15" i="38"/>
  <c r="J15" i="38" s="1"/>
  <c r="I15" i="37"/>
  <c r="J15" i="37" s="1"/>
  <c r="I14" i="38"/>
  <c r="I14" i="37"/>
  <c r="J14" i="37" s="1"/>
  <c r="I13" i="38"/>
  <c r="I13" i="37"/>
  <c r="J13" i="37" s="1"/>
  <c r="I12" i="38"/>
  <c r="I12" i="37"/>
  <c r="J12" i="37"/>
  <c r="I11" i="38"/>
  <c r="I11" i="37"/>
  <c r="J11" i="37"/>
  <c r="I10" i="38"/>
  <c r="J10" i="38" s="1"/>
  <c r="I10" i="37"/>
  <c r="I9" i="38"/>
  <c r="J9" i="38" s="1"/>
  <c r="I9" i="37"/>
  <c r="J9" i="37"/>
  <c r="I8" i="38"/>
  <c r="I8" i="37"/>
  <c r="I7" i="38"/>
  <c r="I7" i="37"/>
  <c r="I35" i="36"/>
  <c r="J35" i="36"/>
  <c r="I35" i="48"/>
  <c r="J35" i="48" s="1"/>
  <c r="I34" i="36"/>
  <c r="I34" i="48"/>
  <c r="I33" i="36"/>
  <c r="J33" i="36" s="1"/>
  <c r="I33" i="48"/>
  <c r="I32" i="36"/>
  <c r="I32" i="48"/>
  <c r="I31" i="36"/>
  <c r="J31" i="36" s="1"/>
  <c r="I31" i="48"/>
  <c r="J31" i="48" s="1"/>
  <c r="I30" i="35"/>
  <c r="I30" i="36"/>
  <c r="I30" i="48"/>
  <c r="J30" i="48" s="1"/>
  <c r="I29" i="36"/>
  <c r="J29" i="36" s="1"/>
  <c r="I29" i="48"/>
  <c r="I28" i="36"/>
  <c r="I28" i="48"/>
  <c r="J28" i="48" s="1"/>
  <c r="I27" i="36"/>
  <c r="I27" i="48"/>
  <c r="I26" i="36"/>
  <c r="J26" i="36"/>
  <c r="I26" i="48"/>
  <c r="I25" i="35"/>
  <c r="I25" i="36"/>
  <c r="J25" i="36" s="1"/>
  <c r="I25" i="48"/>
  <c r="I24" i="35"/>
  <c r="I24" i="36"/>
  <c r="J24" i="36" s="1"/>
  <c r="I24" i="48"/>
  <c r="J24" i="48" s="1"/>
  <c r="I23" i="35"/>
  <c r="I23" i="36"/>
  <c r="J23" i="36" s="1"/>
  <c r="I23" i="48"/>
  <c r="I22" i="36"/>
  <c r="J22" i="36"/>
  <c r="I22" i="48"/>
  <c r="J22" i="48" s="1"/>
  <c r="I21" i="35"/>
  <c r="J21" i="35" s="1"/>
  <c r="I21" i="36"/>
  <c r="I21" i="48"/>
  <c r="I20" i="35"/>
  <c r="J20" i="35" s="1"/>
  <c r="I20" i="36"/>
  <c r="J20" i="36" s="1"/>
  <c r="I20" i="48"/>
  <c r="I19" i="35"/>
  <c r="J19" i="35" s="1"/>
  <c r="I19" i="36"/>
  <c r="J19" i="36" s="1"/>
  <c r="I19" i="48"/>
  <c r="I18" i="36"/>
  <c r="J18" i="36"/>
  <c r="I18" i="48"/>
  <c r="J18" i="48" s="1"/>
  <c r="I17" i="36"/>
  <c r="J17" i="36" s="1"/>
  <c r="I17" i="48"/>
  <c r="J17" i="48" s="1"/>
  <c r="I13" i="35"/>
  <c r="I13" i="36"/>
  <c r="J13" i="36" s="1"/>
  <c r="I13" i="48"/>
  <c r="I12" i="36"/>
  <c r="J12" i="36" s="1"/>
  <c r="I12" i="48"/>
  <c r="J12" i="48" s="1"/>
  <c r="I35" i="50"/>
  <c r="J35" i="50"/>
  <c r="I35" i="46"/>
  <c r="I34" i="50"/>
  <c r="J34" i="50"/>
  <c r="I34" i="46"/>
  <c r="I33" i="50"/>
  <c r="J33" i="50" s="1"/>
  <c r="I33" i="46"/>
  <c r="I32" i="50"/>
  <c r="J32" i="50" s="1"/>
  <c r="I32" i="46"/>
  <c r="I31" i="50"/>
  <c r="J31" i="50"/>
  <c r="I31" i="46"/>
  <c r="I30" i="50"/>
  <c r="J30" i="50" s="1"/>
  <c r="I30" i="46"/>
  <c r="I29" i="50"/>
  <c r="J29" i="50" s="1"/>
  <c r="I29" i="46"/>
  <c r="I28" i="50"/>
  <c r="I28" i="46"/>
  <c r="I27" i="50"/>
  <c r="I27" i="46"/>
  <c r="I26" i="50"/>
  <c r="J26" i="50" s="1"/>
  <c r="I26" i="46"/>
  <c r="I25" i="50"/>
  <c r="J25" i="50"/>
  <c r="I25" i="46"/>
  <c r="I24" i="50"/>
  <c r="J24" i="50"/>
  <c r="I24" i="46"/>
  <c r="I23" i="50"/>
  <c r="I23" i="46"/>
  <c r="I22" i="50"/>
  <c r="J22" i="50"/>
  <c r="I22" i="46"/>
  <c r="I21" i="50"/>
  <c r="I21" i="46"/>
  <c r="I20" i="50"/>
  <c r="I20" i="46"/>
  <c r="I19" i="50"/>
  <c r="J19" i="50" s="1"/>
  <c r="I19" i="46"/>
  <c r="I18" i="50"/>
  <c r="J18" i="50" s="1"/>
  <c r="I18" i="46"/>
  <c r="I17" i="50"/>
  <c r="I17" i="46"/>
  <c r="I16" i="50"/>
  <c r="J16" i="50"/>
  <c r="I16" i="46"/>
  <c r="I15" i="50"/>
  <c r="J15" i="50" s="1"/>
  <c r="I15" i="46"/>
  <c r="I14" i="50"/>
  <c r="J14" i="50" s="1"/>
  <c r="I14" i="46"/>
  <c r="I13" i="50"/>
  <c r="I13" i="46"/>
  <c r="I12" i="50"/>
  <c r="J12" i="50" s="1"/>
  <c r="I12" i="46"/>
  <c r="I11" i="50"/>
  <c r="J11" i="50" s="1"/>
  <c r="I11" i="46"/>
  <c r="I10" i="50"/>
  <c r="J10" i="50"/>
  <c r="I10" i="46"/>
  <c r="I9" i="50"/>
  <c r="J9" i="50"/>
  <c r="I9" i="46"/>
  <c r="I8" i="50"/>
  <c r="I8" i="46"/>
  <c r="I7" i="50"/>
  <c r="I7" i="46"/>
  <c r="H11" i="38"/>
  <c r="H8" i="50"/>
  <c r="H13" i="48"/>
  <c r="H7" i="46"/>
  <c r="D7" i="50"/>
  <c r="G7" i="50"/>
  <c r="D8" i="50"/>
  <c r="G8" i="50"/>
  <c r="D9" i="50"/>
  <c r="G9" i="50"/>
  <c r="D10" i="50"/>
  <c r="G10" i="50"/>
  <c r="D11" i="50"/>
  <c r="G11" i="50"/>
  <c r="D12" i="50"/>
  <c r="G12" i="50"/>
  <c r="D13" i="50"/>
  <c r="G13" i="50"/>
  <c r="D14" i="50"/>
  <c r="G14" i="50"/>
  <c r="D15" i="50"/>
  <c r="G15" i="50"/>
  <c r="D16" i="50"/>
  <c r="G16" i="50"/>
  <c r="D17" i="50"/>
  <c r="G17" i="50"/>
  <c r="D18" i="50"/>
  <c r="G18" i="50"/>
  <c r="D19" i="50"/>
  <c r="G19" i="50"/>
  <c r="D20" i="50"/>
  <c r="G20" i="50"/>
  <c r="D21" i="50"/>
  <c r="G21" i="50"/>
  <c r="D22" i="50"/>
  <c r="G22" i="50"/>
  <c r="D23" i="50"/>
  <c r="G23" i="50"/>
  <c r="D24" i="50"/>
  <c r="G24" i="50"/>
  <c r="D25" i="50"/>
  <c r="G25" i="50"/>
  <c r="D26" i="50"/>
  <c r="G26" i="50"/>
  <c r="D27" i="50"/>
  <c r="G27" i="50"/>
  <c r="D28" i="50"/>
  <c r="G28" i="50"/>
  <c r="D29" i="50"/>
  <c r="G29" i="50"/>
  <c r="D30" i="50"/>
  <c r="G30" i="50"/>
  <c r="D31" i="50"/>
  <c r="G31" i="50"/>
  <c r="D32" i="50"/>
  <c r="G32" i="50"/>
  <c r="D33" i="50"/>
  <c r="G33" i="50"/>
  <c r="D34" i="50"/>
  <c r="G34" i="50"/>
  <c r="D35" i="50"/>
  <c r="G35" i="50"/>
  <c r="D7" i="49"/>
  <c r="G7" i="49"/>
  <c r="I7" i="49"/>
  <c r="I9" i="49"/>
  <c r="I11" i="49"/>
  <c r="I12" i="49"/>
  <c r="I14" i="49"/>
  <c r="J14" i="49" s="1"/>
  <c r="I15" i="49"/>
  <c r="I16" i="49"/>
  <c r="I17" i="49"/>
  <c r="I18" i="49"/>
  <c r="J18" i="49" s="1"/>
  <c r="I22" i="49"/>
  <c r="I26" i="49"/>
  <c r="I27" i="49"/>
  <c r="I28" i="49"/>
  <c r="J28" i="49" s="1"/>
  <c r="I29" i="49"/>
  <c r="I31" i="49"/>
  <c r="I33" i="49"/>
  <c r="I34" i="49"/>
  <c r="J34" i="49" s="1"/>
  <c r="I35" i="49"/>
  <c r="I32" i="49"/>
  <c r="D8" i="49"/>
  <c r="G8" i="49"/>
  <c r="I8" i="49"/>
  <c r="D9" i="49"/>
  <c r="G9" i="49"/>
  <c r="D10" i="49"/>
  <c r="G10" i="49"/>
  <c r="I10" i="49"/>
  <c r="D11" i="49"/>
  <c r="G11" i="49"/>
  <c r="D12" i="49"/>
  <c r="G12" i="49"/>
  <c r="D13" i="49"/>
  <c r="G13" i="49"/>
  <c r="I13" i="49"/>
  <c r="D14" i="49"/>
  <c r="G14" i="49"/>
  <c r="D15" i="49"/>
  <c r="G15" i="49"/>
  <c r="D16" i="49"/>
  <c r="G16" i="49"/>
  <c r="D17" i="49"/>
  <c r="G17" i="49"/>
  <c r="D18" i="49"/>
  <c r="G18" i="49"/>
  <c r="D19" i="49"/>
  <c r="G19" i="49"/>
  <c r="I19" i="49"/>
  <c r="D20" i="49"/>
  <c r="G20" i="49"/>
  <c r="I20" i="49"/>
  <c r="D21" i="49"/>
  <c r="G21" i="49"/>
  <c r="I21" i="49"/>
  <c r="D22" i="49"/>
  <c r="G22" i="49"/>
  <c r="D23" i="49"/>
  <c r="G23" i="49"/>
  <c r="I23" i="49"/>
  <c r="D24" i="49"/>
  <c r="G24" i="49"/>
  <c r="I24" i="49"/>
  <c r="D25" i="49"/>
  <c r="G25" i="49"/>
  <c r="I25" i="49"/>
  <c r="D26" i="49"/>
  <c r="G26" i="49"/>
  <c r="D27" i="49"/>
  <c r="G27" i="49"/>
  <c r="D28" i="49"/>
  <c r="G28" i="49"/>
  <c r="D29" i="49"/>
  <c r="G29" i="49"/>
  <c r="D30" i="49"/>
  <c r="G30" i="49"/>
  <c r="I30" i="49"/>
  <c r="J30" i="49" s="1"/>
  <c r="D31" i="49"/>
  <c r="G31" i="49"/>
  <c r="D32" i="49"/>
  <c r="G32" i="49"/>
  <c r="D33" i="49"/>
  <c r="G33" i="49"/>
  <c r="D34" i="49"/>
  <c r="G34" i="49"/>
  <c r="D35" i="49"/>
  <c r="G35" i="49"/>
  <c r="D7" i="48"/>
  <c r="G7" i="48"/>
  <c r="D8" i="48"/>
  <c r="G8" i="48"/>
  <c r="D9" i="48"/>
  <c r="G9" i="48"/>
  <c r="D10" i="48"/>
  <c r="G10" i="48"/>
  <c r="D11" i="48"/>
  <c r="G11" i="48"/>
  <c r="D12" i="48"/>
  <c r="G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D27" i="48"/>
  <c r="G27" i="48"/>
  <c r="D28" i="48"/>
  <c r="G28" i="48"/>
  <c r="D29" i="48"/>
  <c r="G29" i="48"/>
  <c r="D30" i="48"/>
  <c r="G30" i="48"/>
  <c r="D31" i="48"/>
  <c r="G31" i="48"/>
  <c r="D32" i="48"/>
  <c r="G32" i="48"/>
  <c r="D33" i="48"/>
  <c r="G33" i="48"/>
  <c r="D34" i="48"/>
  <c r="G34" i="48"/>
  <c r="D35" i="48"/>
  <c r="G35" i="48"/>
  <c r="D7" i="47"/>
  <c r="G7" i="47"/>
  <c r="I7" i="47"/>
  <c r="I9" i="47"/>
  <c r="J9" i="47" s="1"/>
  <c r="I11" i="47"/>
  <c r="J11" i="47" s="1"/>
  <c r="I12" i="47"/>
  <c r="I14" i="47"/>
  <c r="I15" i="47"/>
  <c r="J15" i="47" s="1"/>
  <c r="I16" i="47"/>
  <c r="J16" i="47" s="1"/>
  <c r="I17" i="47"/>
  <c r="I18" i="47"/>
  <c r="J18" i="47" s="1"/>
  <c r="I22" i="47"/>
  <c r="J22" i="47" s="1"/>
  <c r="I26" i="47"/>
  <c r="I27" i="47"/>
  <c r="I28" i="47"/>
  <c r="J28" i="47" s="1"/>
  <c r="I29" i="47"/>
  <c r="J29" i="47" s="1"/>
  <c r="I31" i="47"/>
  <c r="I32" i="47"/>
  <c r="I33" i="47"/>
  <c r="J33" i="47" s="1"/>
  <c r="I34" i="47"/>
  <c r="J34" i="47" s="1"/>
  <c r="I35" i="47"/>
  <c r="D8" i="47"/>
  <c r="G8" i="47"/>
  <c r="I8" i="47"/>
  <c r="J8" i="47" s="1"/>
  <c r="D9" i="47"/>
  <c r="G9" i="47"/>
  <c r="D10" i="47"/>
  <c r="G10" i="47"/>
  <c r="I10" i="47"/>
  <c r="D11" i="47"/>
  <c r="G11" i="47"/>
  <c r="D12" i="47"/>
  <c r="D13" i="47"/>
  <c r="G13" i="47"/>
  <c r="I13" i="47"/>
  <c r="J13" i="47" s="1"/>
  <c r="D14" i="47"/>
  <c r="G14" i="47"/>
  <c r="D15" i="47"/>
  <c r="G15" i="47"/>
  <c r="D16" i="47"/>
  <c r="G16" i="47"/>
  <c r="D17" i="47"/>
  <c r="G17" i="47"/>
  <c r="D18" i="47"/>
  <c r="G18" i="47"/>
  <c r="D19" i="47"/>
  <c r="G19" i="47"/>
  <c r="I19" i="47"/>
  <c r="J19" i="47" s="1"/>
  <c r="D20" i="47"/>
  <c r="G20" i="47"/>
  <c r="I20" i="47"/>
  <c r="D21" i="47"/>
  <c r="G21" i="47"/>
  <c r="I21" i="47"/>
  <c r="D22" i="47"/>
  <c r="G22" i="47"/>
  <c r="D23" i="47"/>
  <c r="G23" i="47"/>
  <c r="I23" i="47"/>
  <c r="D24" i="47"/>
  <c r="G24" i="47"/>
  <c r="I24" i="47"/>
  <c r="D25" i="47"/>
  <c r="G25" i="47"/>
  <c r="I25" i="47"/>
  <c r="J25" i="47" s="1"/>
  <c r="D26" i="47"/>
  <c r="G26" i="47"/>
  <c r="D27" i="47"/>
  <c r="G27" i="47"/>
  <c r="D28" i="47"/>
  <c r="G28" i="47"/>
  <c r="D29" i="47"/>
  <c r="G29" i="47"/>
  <c r="D30" i="47"/>
  <c r="G30" i="47"/>
  <c r="I30" i="47"/>
  <c r="J30" i="47" s="1"/>
  <c r="D31" i="47"/>
  <c r="G31" i="47"/>
  <c r="D32" i="47"/>
  <c r="G32" i="47"/>
  <c r="D33" i="47"/>
  <c r="G33" i="47"/>
  <c r="D34" i="47"/>
  <c r="G34" i="47"/>
  <c r="D35" i="47"/>
  <c r="G35" i="47"/>
  <c r="D7" i="46"/>
  <c r="G7" i="46"/>
  <c r="D8" i="46"/>
  <c r="G8" i="46"/>
  <c r="D9" i="46"/>
  <c r="G9" i="46"/>
  <c r="D10" i="46"/>
  <c r="G10" i="46"/>
  <c r="D11" i="46"/>
  <c r="G11" i="46"/>
  <c r="D12" i="46"/>
  <c r="G12" i="46"/>
  <c r="D13" i="46"/>
  <c r="G13" i="46"/>
  <c r="D14" i="46"/>
  <c r="G14" i="46"/>
  <c r="D15" i="46"/>
  <c r="G15" i="46"/>
  <c r="D16" i="46"/>
  <c r="G16" i="46"/>
  <c r="D17" i="46"/>
  <c r="G17" i="46"/>
  <c r="D18" i="46"/>
  <c r="G18" i="46"/>
  <c r="D19" i="46"/>
  <c r="G19" i="46"/>
  <c r="D20" i="46"/>
  <c r="G20" i="46"/>
  <c r="D21" i="46"/>
  <c r="G21" i="46"/>
  <c r="D22" i="46"/>
  <c r="G22" i="46"/>
  <c r="D23" i="46"/>
  <c r="G23" i="46"/>
  <c r="D24" i="46"/>
  <c r="G24" i="46"/>
  <c r="D25" i="46"/>
  <c r="G25" i="46"/>
  <c r="D26" i="46"/>
  <c r="G26" i="46"/>
  <c r="D27" i="46"/>
  <c r="G27" i="46"/>
  <c r="D28" i="46"/>
  <c r="G28" i="46"/>
  <c r="D29" i="46"/>
  <c r="G29" i="46"/>
  <c r="D30" i="46"/>
  <c r="G30" i="46"/>
  <c r="D31" i="46"/>
  <c r="G31" i="46"/>
  <c r="D32" i="46"/>
  <c r="G32" i="46"/>
  <c r="J32" i="46"/>
  <c r="D33" i="46"/>
  <c r="G33" i="46"/>
  <c r="D34" i="46"/>
  <c r="G34" i="46"/>
  <c r="D35" i="46"/>
  <c r="G35" i="46"/>
  <c r="D7" i="38"/>
  <c r="G7" i="38"/>
  <c r="D8" i="38"/>
  <c r="G8" i="38"/>
  <c r="D9" i="38"/>
  <c r="G9" i="38"/>
  <c r="D10" i="38"/>
  <c r="G10" i="38"/>
  <c r="D11" i="38"/>
  <c r="G11" i="38"/>
  <c r="D12" i="38"/>
  <c r="G12" i="38"/>
  <c r="D13" i="38"/>
  <c r="G13" i="38"/>
  <c r="D14" i="38"/>
  <c r="G14" i="38"/>
  <c r="D15" i="38"/>
  <c r="G15" i="38"/>
  <c r="D16" i="38"/>
  <c r="G16" i="38"/>
  <c r="D17" i="38"/>
  <c r="G17" i="38"/>
  <c r="D18" i="38"/>
  <c r="G18" i="38"/>
  <c r="D19" i="38"/>
  <c r="G19" i="38"/>
  <c r="D20" i="38"/>
  <c r="G20" i="38"/>
  <c r="D21" i="38"/>
  <c r="G21" i="38"/>
  <c r="D22" i="38"/>
  <c r="G22" i="38"/>
  <c r="D23" i="38"/>
  <c r="G23" i="38"/>
  <c r="D24" i="38"/>
  <c r="G24" i="38"/>
  <c r="D25" i="38"/>
  <c r="G25" i="38"/>
  <c r="D26" i="38"/>
  <c r="G26" i="38"/>
  <c r="D27" i="38"/>
  <c r="G27" i="38"/>
  <c r="D28" i="38"/>
  <c r="G28" i="38"/>
  <c r="D29" i="38"/>
  <c r="G29" i="38"/>
  <c r="D30" i="38"/>
  <c r="G30" i="38"/>
  <c r="D31" i="38"/>
  <c r="G31" i="38"/>
  <c r="D32" i="38"/>
  <c r="G32" i="38"/>
  <c r="D33" i="38"/>
  <c r="G33" i="38"/>
  <c r="D34" i="38"/>
  <c r="G34" i="38"/>
  <c r="D35" i="38"/>
  <c r="G35" i="38"/>
  <c r="D7" i="37"/>
  <c r="G7" i="37"/>
  <c r="D8" i="37"/>
  <c r="G8" i="37"/>
  <c r="D9" i="37"/>
  <c r="G9" i="37"/>
  <c r="D10" i="37"/>
  <c r="G10" i="37"/>
  <c r="D11" i="37"/>
  <c r="G11" i="37"/>
  <c r="D12" i="37"/>
  <c r="G12" i="37"/>
  <c r="D13" i="37"/>
  <c r="G13" i="37"/>
  <c r="D14" i="37"/>
  <c r="G14" i="37"/>
  <c r="D15" i="37"/>
  <c r="G15" i="37"/>
  <c r="D16" i="37"/>
  <c r="G16" i="37"/>
  <c r="D17" i="37"/>
  <c r="G17" i="37"/>
  <c r="D18" i="37"/>
  <c r="G18" i="37"/>
  <c r="D19" i="37"/>
  <c r="G19" i="37"/>
  <c r="D20" i="37"/>
  <c r="E20" i="37"/>
  <c r="G20" i="37"/>
  <c r="D21" i="37"/>
  <c r="G21" i="37"/>
  <c r="D22" i="37"/>
  <c r="G22" i="37"/>
  <c r="D23" i="37"/>
  <c r="G23" i="37"/>
  <c r="D24" i="37"/>
  <c r="G24" i="37"/>
  <c r="D25" i="37"/>
  <c r="G25" i="37"/>
  <c r="D26" i="37"/>
  <c r="G26" i="37"/>
  <c r="D27" i="37"/>
  <c r="G27" i="37"/>
  <c r="D28" i="37"/>
  <c r="G28" i="37"/>
  <c r="D29" i="37"/>
  <c r="G29" i="37"/>
  <c r="D30" i="37"/>
  <c r="G30" i="37"/>
  <c r="D31" i="37"/>
  <c r="G31" i="37"/>
  <c r="D32" i="37"/>
  <c r="G32" i="37"/>
  <c r="D33" i="37"/>
  <c r="G33" i="37"/>
  <c r="D34" i="37"/>
  <c r="G34" i="37"/>
  <c r="D35" i="37"/>
  <c r="G35" i="37"/>
  <c r="D7" i="36"/>
  <c r="G7" i="36"/>
  <c r="D8" i="36"/>
  <c r="G8" i="36"/>
  <c r="D9" i="36"/>
  <c r="G9" i="36"/>
  <c r="D10" i="36"/>
  <c r="G10" i="36"/>
  <c r="J10" i="36"/>
  <c r="D11" i="36"/>
  <c r="G11" i="36"/>
  <c r="D12" i="36"/>
  <c r="G12" i="36"/>
  <c r="D13" i="36"/>
  <c r="G13" i="36"/>
  <c r="D14" i="36"/>
  <c r="G14" i="36"/>
  <c r="D15" i="36"/>
  <c r="G15" i="36"/>
  <c r="D16" i="36"/>
  <c r="G16" i="36"/>
  <c r="D17" i="36"/>
  <c r="G17" i="36"/>
  <c r="D18" i="36"/>
  <c r="G18" i="36"/>
  <c r="D19" i="36"/>
  <c r="G19" i="36"/>
  <c r="D20" i="36"/>
  <c r="G20" i="36"/>
  <c r="D21" i="36"/>
  <c r="G21" i="36"/>
  <c r="D22" i="36"/>
  <c r="G22" i="36"/>
  <c r="D23" i="36"/>
  <c r="G23" i="36"/>
  <c r="D24" i="36"/>
  <c r="G24" i="36"/>
  <c r="D25" i="36"/>
  <c r="G25" i="36"/>
  <c r="D26" i="36"/>
  <c r="G26" i="36"/>
  <c r="D27" i="36"/>
  <c r="G27" i="36"/>
  <c r="D28" i="36"/>
  <c r="G28" i="36"/>
  <c r="D29" i="36"/>
  <c r="G29" i="36"/>
  <c r="D30" i="36"/>
  <c r="G30" i="36"/>
  <c r="D31" i="36"/>
  <c r="G31" i="36"/>
  <c r="D32" i="36"/>
  <c r="G32" i="36"/>
  <c r="D33" i="36"/>
  <c r="G33" i="36"/>
  <c r="D34" i="36"/>
  <c r="G34" i="36"/>
  <c r="D35" i="36"/>
  <c r="G35" i="36"/>
  <c r="D7" i="35"/>
  <c r="G7" i="35"/>
  <c r="D8" i="35"/>
  <c r="G8" i="35"/>
  <c r="D9" i="35"/>
  <c r="G9" i="35"/>
  <c r="D10" i="35"/>
  <c r="G10" i="35"/>
  <c r="D11" i="35"/>
  <c r="G11" i="35"/>
  <c r="D12" i="35"/>
  <c r="G12" i="35"/>
  <c r="D13" i="35"/>
  <c r="G13" i="35"/>
  <c r="D14" i="35"/>
  <c r="G14" i="35"/>
  <c r="D15" i="35"/>
  <c r="G15" i="35"/>
  <c r="D16" i="35"/>
  <c r="G16" i="35"/>
  <c r="D17" i="35"/>
  <c r="G17" i="35"/>
  <c r="D18" i="35"/>
  <c r="G18" i="35"/>
  <c r="D19" i="35"/>
  <c r="G19" i="35"/>
  <c r="D20" i="35"/>
  <c r="G20" i="35"/>
  <c r="D21" i="35"/>
  <c r="G21" i="35"/>
  <c r="D22" i="35"/>
  <c r="G22" i="35"/>
  <c r="D23" i="35"/>
  <c r="G23" i="35"/>
  <c r="D24" i="35"/>
  <c r="G24" i="35"/>
  <c r="D25" i="35"/>
  <c r="G25" i="35"/>
  <c r="D26" i="35"/>
  <c r="G26" i="35"/>
  <c r="D27" i="35"/>
  <c r="G27" i="35"/>
  <c r="D28" i="35"/>
  <c r="G28" i="35"/>
  <c r="D29" i="35"/>
  <c r="G29" i="35"/>
  <c r="D30" i="35"/>
  <c r="G30" i="35"/>
  <c r="D31" i="35"/>
  <c r="G31" i="35"/>
  <c r="D32" i="35"/>
  <c r="G32" i="35"/>
  <c r="D33" i="35"/>
  <c r="G33" i="35"/>
  <c r="D34" i="35"/>
  <c r="G34" i="35"/>
  <c r="D35" i="35"/>
  <c r="G35" i="35"/>
  <c r="I8" i="7"/>
  <c r="J8" i="7" s="1"/>
  <c r="I10" i="7"/>
  <c r="J10" i="7" s="1"/>
  <c r="I13" i="7"/>
  <c r="I19" i="7"/>
  <c r="J19" i="7"/>
  <c r="I20" i="7"/>
  <c r="J20" i="7" s="1"/>
  <c r="I21" i="7"/>
  <c r="I23" i="7"/>
  <c r="I24" i="7"/>
  <c r="I25" i="7"/>
  <c r="I30" i="7"/>
  <c r="D7" i="7"/>
  <c r="G7" i="7"/>
  <c r="D8" i="7"/>
  <c r="G8" i="7"/>
  <c r="D9" i="7"/>
  <c r="G9" i="7"/>
  <c r="D10" i="7"/>
  <c r="G10" i="7"/>
  <c r="D11" i="7"/>
  <c r="G11" i="7"/>
  <c r="D12" i="7"/>
  <c r="G12" i="7"/>
  <c r="D13" i="7"/>
  <c r="G13" i="7"/>
  <c r="D14" i="7"/>
  <c r="G14" i="7"/>
  <c r="D15" i="7"/>
  <c r="G15" i="7"/>
  <c r="D16" i="7"/>
  <c r="G16" i="7"/>
  <c r="D17" i="7"/>
  <c r="G17" i="7"/>
  <c r="D18" i="7"/>
  <c r="G18" i="7"/>
  <c r="D19" i="7"/>
  <c r="G19" i="7"/>
  <c r="D20" i="7"/>
  <c r="G20" i="7"/>
  <c r="D21" i="7"/>
  <c r="G21" i="7"/>
  <c r="D22" i="7"/>
  <c r="G22" i="7"/>
  <c r="D23" i="7"/>
  <c r="G23" i="7"/>
  <c r="D24" i="7"/>
  <c r="G24" i="7"/>
  <c r="D25" i="7"/>
  <c r="G25" i="7"/>
  <c r="D26" i="7"/>
  <c r="G26" i="7"/>
  <c r="D27" i="7"/>
  <c r="G27" i="7"/>
  <c r="D28" i="7"/>
  <c r="G28" i="7"/>
  <c r="D29" i="7"/>
  <c r="G29" i="7"/>
  <c r="D30" i="7"/>
  <c r="G30" i="7"/>
  <c r="D31" i="7"/>
  <c r="G31" i="7"/>
  <c r="D32" i="7"/>
  <c r="G32" i="7"/>
  <c r="D33" i="7"/>
  <c r="G33" i="7"/>
  <c r="D34" i="7"/>
  <c r="G34" i="7"/>
  <c r="D35" i="7"/>
  <c r="G35" i="7"/>
  <c r="E24" i="37"/>
  <c r="H32" i="35"/>
  <c r="J15" i="7"/>
  <c r="J7" i="38"/>
  <c r="E12" i="37"/>
  <c r="J27" i="50"/>
  <c r="J23" i="50"/>
  <c r="J21" i="50"/>
  <c r="J13" i="50"/>
  <c r="J19" i="48"/>
  <c r="J33" i="48"/>
  <c r="J25" i="48"/>
  <c r="J23" i="48"/>
  <c r="H26" i="46"/>
  <c r="H18" i="7"/>
  <c r="D39" i="7"/>
  <c r="E16" i="7"/>
  <c r="E30" i="7"/>
  <c r="E32" i="7"/>
  <c r="E10" i="7"/>
  <c r="E22" i="7"/>
  <c r="E27" i="7"/>
  <c r="E14" i="7"/>
  <c r="E31" i="7"/>
  <c r="E20" i="7"/>
  <c r="E8" i="7"/>
  <c r="E9" i="7"/>
  <c r="E29" i="7"/>
  <c r="E21" i="7"/>
  <c r="E19" i="7"/>
  <c r="E35" i="7"/>
  <c r="E24" i="7"/>
  <c r="E12" i="7"/>
  <c r="E7" i="7"/>
  <c r="E34" i="7"/>
  <c r="E26" i="7"/>
  <c r="E18" i="7"/>
  <c r="E23" i="7"/>
  <c r="E11" i="7"/>
  <c r="E28" i="7"/>
  <c r="E39" i="7"/>
  <c r="E13" i="7"/>
  <c r="E33" i="7"/>
  <c r="E25" i="7"/>
  <c r="E17" i="7"/>
  <c r="J20" i="37"/>
  <c r="J31" i="37"/>
  <c r="J7" i="37"/>
  <c r="J27" i="36"/>
  <c r="J34" i="36"/>
  <c r="J8" i="48"/>
  <c r="J16" i="48"/>
  <c r="J32" i="36"/>
  <c r="J8" i="37"/>
  <c r="J8" i="50"/>
  <c r="J28" i="50"/>
  <c r="J10" i="37"/>
  <c r="E12" i="46"/>
  <c r="E32" i="35"/>
  <c r="E18" i="35"/>
  <c r="E17" i="35"/>
  <c r="E20" i="35"/>
  <c r="E8" i="35"/>
  <c r="E15" i="35"/>
  <c r="E30" i="35"/>
  <c r="E12" i="35"/>
  <c r="E9" i="35"/>
  <c r="E16" i="35"/>
  <c r="E23" i="35"/>
  <c r="E26" i="35"/>
  <c r="E24" i="35"/>
  <c r="H14" i="35"/>
  <c r="H23" i="46"/>
  <c r="E26" i="48"/>
  <c r="E25" i="48"/>
  <c r="E29" i="47"/>
  <c r="H20" i="47"/>
  <c r="E13" i="49"/>
  <c r="E8" i="49"/>
  <c r="E19" i="49"/>
  <c r="E28" i="49"/>
  <c r="E20" i="36"/>
  <c r="E23" i="36"/>
  <c r="E18" i="36"/>
  <c r="E28" i="36"/>
  <c r="E10" i="36"/>
  <c r="E25" i="36"/>
  <c r="E17" i="36"/>
  <c r="E18" i="46"/>
  <c r="E10" i="46"/>
  <c r="E29" i="48"/>
  <c r="E21" i="48"/>
  <c r="E15" i="48"/>
  <c r="E12" i="48"/>
  <c r="E10" i="48"/>
  <c r="E22" i="48"/>
  <c r="H26" i="47"/>
  <c r="H31" i="47"/>
  <c r="H15" i="47"/>
  <c r="H34" i="47"/>
  <c r="H7" i="47"/>
  <c r="H32" i="47"/>
  <c r="E22" i="36"/>
  <c r="E24" i="36"/>
  <c r="E19" i="36"/>
  <c r="E7" i="36"/>
  <c r="E15" i="36"/>
  <c r="E9" i="36"/>
  <c r="E29" i="36"/>
  <c r="E34" i="36"/>
  <c r="E21" i="36"/>
  <c r="E14" i="36"/>
  <c r="E33" i="36"/>
  <c r="E13" i="36"/>
  <c r="E31" i="36"/>
  <c r="E27" i="36"/>
  <c r="J28" i="36"/>
  <c r="E35" i="36"/>
  <c r="E12" i="36"/>
  <c r="E16" i="36"/>
  <c r="E8" i="36"/>
  <c r="E11" i="36"/>
  <c r="E32" i="36"/>
  <c r="E30" i="36"/>
  <c r="E31" i="38"/>
  <c r="E33" i="38"/>
  <c r="E15" i="38"/>
  <c r="E29" i="38"/>
  <c r="E28" i="38"/>
  <c r="E22" i="38"/>
  <c r="E23" i="38"/>
  <c r="E24" i="38"/>
  <c r="E12" i="38"/>
  <c r="E11" i="38"/>
  <c r="E30" i="38"/>
  <c r="J20" i="48"/>
  <c r="J21" i="48"/>
  <c r="J26" i="48"/>
  <c r="J27" i="48"/>
  <c r="J34" i="48"/>
  <c r="J29" i="48"/>
  <c r="J32" i="48"/>
  <c r="J12" i="47"/>
  <c r="J10" i="47"/>
  <c r="J32" i="47"/>
  <c r="J27" i="47"/>
  <c r="J8" i="49"/>
  <c r="J31" i="49"/>
  <c r="J12" i="49"/>
  <c r="J20" i="49"/>
  <c r="J32" i="49"/>
  <c r="J19" i="49"/>
  <c r="J17" i="50"/>
  <c r="J30" i="36"/>
  <c r="J9" i="36"/>
  <c r="J21" i="37"/>
  <c r="J33" i="38"/>
  <c r="J32" i="38"/>
  <c r="J17" i="38"/>
  <c r="J18" i="38"/>
  <c r="J34" i="38"/>
  <c r="J30" i="38"/>
  <c r="J20" i="38"/>
  <c r="J14" i="35"/>
  <c r="J14" i="7"/>
  <c r="J30" i="7"/>
  <c r="J24" i="7"/>
  <c r="J23" i="7"/>
  <c r="J22" i="7"/>
  <c r="J12" i="7"/>
  <c r="J25" i="7"/>
  <c r="J34" i="7"/>
  <c r="J32" i="7"/>
  <c r="J27" i="7"/>
  <c r="J11" i="7"/>
  <c r="J35" i="7"/>
  <c r="J28" i="7"/>
  <c r="H39" i="7"/>
  <c r="H14" i="7"/>
  <c r="K19" i="7"/>
  <c r="H16" i="7"/>
  <c r="H17" i="7"/>
  <c r="H34" i="7"/>
  <c r="H7" i="7"/>
  <c r="H21" i="7"/>
  <c r="H32" i="7"/>
  <c r="H27" i="7"/>
  <c r="H35" i="7"/>
  <c r="H25" i="7"/>
  <c r="H15" i="7"/>
  <c r="H9" i="7"/>
  <c r="H11" i="7"/>
  <c r="H26" i="7"/>
  <c r="H8" i="7"/>
  <c r="G39" i="7"/>
  <c r="H23" i="7"/>
  <c r="H28" i="7"/>
  <c r="H10" i="7"/>
  <c r="H20" i="7"/>
  <c r="H13" i="7"/>
  <c r="H30" i="7"/>
  <c r="H12" i="7"/>
  <c r="H33" i="7"/>
  <c r="H19" i="7"/>
  <c r="H22" i="7"/>
  <c r="K7" i="7"/>
  <c r="K24" i="7"/>
  <c r="K31" i="7"/>
  <c r="K15" i="7"/>
  <c r="K21" i="7"/>
  <c r="H29" i="35"/>
  <c r="H31" i="35"/>
  <c r="H33" i="35"/>
  <c r="H35" i="35"/>
  <c r="H23" i="35"/>
  <c r="H28" i="35"/>
  <c r="H30" i="35"/>
  <c r="H8" i="35"/>
  <c r="H19" i="35"/>
  <c r="H17" i="35"/>
  <c r="H10" i="35"/>
  <c r="H26" i="35"/>
  <c r="H12" i="35"/>
  <c r="H15" i="35"/>
  <c r="H18" i="35"/>
  <c r="H24" i="35"/>
  <c r="H20" i="35"/>
  <c r="H11" i="35"/>
  <c r="H34" i="35"/>
  <c r="H16" i="35"/>
  <c r="H13" i="35"/>
  <c r="H22" i="35"/>
  <c r="H9" i="35"/>
  <c r="H25" i="35"/>
  <c r="H21" i="35"/>
  <c r="H27" i="35"/>
  <c r="E21" i="35"/>
  <c r="E27" i="35"/>
  <c r="E14" i="35"/>
  <c r="E19" i="35"/>
  <c r="E28" i="35"/>
  <c r="E25" i="35"/>
  <c r="E13" i="35"/>
  <c r="E11" i="35"/>
  <c r="E34" i="35"/>
  <c r="E31" i="35"/>
  <c r="E35" i="35"/>
  <c r="E22" i="35"/>
  <c r="E29" i="35"/>
  <c r="E33" i="35"/>
  <c r="E7" i="35"/>
  <c r="J13" i="48"/>
  <c r="J10" i="48"/>
  <c r="J35" i="37"/>
  <c r="J17" i="7"/>
  <c r="J18" i="7"/>
  <c r="J7" i="7"/>
  <c r="J31" i="7"/>
  <c r="E29" i="50"/>
  <c r="E28" i="50"/>
  <c r="E27" i="50"/>
  <c r="E35" i="50"/>
  <c r="E14" i="50"/>
  <c r="E25" i="50"/>
  <c r="E34" i="50"/>
  <c r="E12" i="50"/>
  <c r="E32" i="50"/>
  <c r="E8" i="50"/>
  <c r="E23" i="50"/>
  <c r="E24" i="50"/>
  <c r="E18" i="50"/>
  <c r="E17" i="50"/>
  <c r="E20" i="50"/>
  <c r="E13" i="50"/>
  <c r="E15" i="50"/>
  <c r="E10" i="50"/>
  <c r="E19" i="50"/>
  <c r="E26" i="50"/>
  <c r="E21" i="50"/>
  <c r="E9" i="50"/>
  <c r="E7" i="50"/>
  <c r="E33" i="50"/>
  <c r="E30" i="50"/>
  <c r="E31" i="50"/>
  <c r="E22" i="50"/>
  <c r="E16" i="50"/>
  <c r="H9" i="50"/>
  <c r="H19" i="50"/>
  <c r="H31" i="50"/>
  <c r="H27" i="50"/>
  <c r="H13" i="50"/>
  <c r="H22" i="50"/>
  <c r="H11" i="50"/>
  <c r="H15" i="50"/>
  <c r="H23" i="50"/>
  <c r="H14" i="50"/>
  <c r="H18" i="50"/>
  <c r="H35" i="50"/>
  <c r="H32" i="50"/>
  <c r="J7" i="50"/>
  <c r="H12" i="50"/>
  <c r="H16" i="50"/>
  <c r="H34" i="50"/>
  <c r="H26" i="50"/>
  <c r="H25" i="50"/>
  <c r="H29" i="50"/>
  <c r="H33" i="50"/>
  <c r="H20" i="50"/>
  <c r="H17" i="50"/>
  <c r="H21" i="50"/>
  <c r="H7" i="50"/>
  <c r="H10" i="50"/>
  <c r="H30" i="50"/>
  <c r="H28" i="50"/>
  <c r="H24" i="50"/>
  <c r="H22" i="36"/>
  <c r="H21" i="36"/>
  <c r="H9" i="36"/>
  <c r="H34" i="36"/>
  <c r="H11" i="36"/>
  <c r="H27" i="36"/>
  <c r="H24" i="36"/>
  <c r="H23" i="36"/>
  <c r="H8" i="36"/>
  <c r="H31" i="36"/>
  <c r="H29" i="36"/>
  <c r="H18" i="36"/>
  <c r="H10" i="36"/>
  <c r="H15" i="36"/>
  <c r="H17" i="36"/>
  <c r="E15" i="37"/>
  <c r="E22" i="37"/>
  <c r="E26" i="37"/>
  <c r="K28" i="37"/>
  <c r="H11" i="37"/>
  <c r="H16" i="37"/>
  <c r="H29" i="37"/>
  <c r="H14" i="37"/>
  <c r="H35" i="37"/>
  <c r="H12" i="37"/>
  <c r="H15" i="37"/>
  <c r="H34" i="37"/>
  <c r="H28" i="37"/>
  <c r="H19" i="37"/>
  <c r="H18" i="37"/>
  <c r="H32" i="37"/>
  <c r="H27" i="37"/>
  <c r="H30" i="37"/>
  <c r="H21" i="37"/>
  <c r="H24" i="37"/>
  <c r="H23" i="37"/>
  <c r="H25" i="37"/>
  <c r="H7" i="37"/>
  <c r="E10" i="38"/>
  <c r="E14" i="38"/>
  <c r="E35" i="38"/>
  <c r="E25" i="38"/>
  <c r="E7" i="38"/>
  <c r="E21" i="38"/>
  <c r="E8" i="38"/>
  <c r="E19" i="38"/>
  <c r="E20" i="38"/>
  <c r="E17" i="38"/>
  <c r="E32" i="38"/>
  <c r="E34" i="38"/>
  <c r="E13" i="38"/>
  <c r="K34" i="50"/>
  <c r="K30" i="50"/>
  <c r="K21" i="50"/>
  <c r="K9" i="50"/>
  <c r="K13" i="50"/>
  <c r="K9" i="36"/>
  <c r="K10" i="36"/>
  <c r="K14" i="36"/>
  <c r="K29" i="36"/>
  <c r="K30" i="36"/>
  <c r="K9" i="37"/>
  <c r="K26" i="37"/>
  <c r="K15" i="37"/>
  <c r="K13" i="37"/>
  <c r="K7" i="37"/>
  <c r="H32" i="38" l="1"/>
  <c r="H33" i="38"/>
  <c r="H20" i="38"/>
  <c r="H22" i="38"/>
  <c r="H8" i="38"/>
  <c r="H16" i="38"/>
  <c r="J31" i="38"/>
  <c r="H26" i="38"/>
  <c r="H25" i="38"/>
  <c r="H7" i="38"/>
  <c r="H21" i="38"/>
  <c r="H24" i="38"/>
  <c r="H23" i="38"/>
  <c r="H13" i="38"/>
  <c r="H12" i="38"/>
  <c r="H34" i="38"/>
  <c r="H18" i="38"/>
  <c r="H30" i="38"/>
  <c r="H19" i="38"/>
  <c r="H15" i="38"/>
  <c r="H9" i="38"/>
  <c r="H27" i="38"/>
  <c r="H10" i="38"/>
  <c r="H29" i="38"/>
  <c r="H35" i="38"/>
  <c r="H17" i="38"/>
  <c r="H14" i="38"/>
  <c r="H31" i="38"/>
  <c r="H28" i="38"/>
  <c r="J12" i="38"/>
  <c r="J14" i="38"/>
  <c r="J22" i="38"/>
  <c r="J28" i="38"/>
  <c r="J8" i="38"/>
  <c r="J16" i="38"/>
  <c r="J21" i="38"/>
  <c r="J13" i="38"/>
  <c r="J7" i="35"/>
  <c r="J33" i="35"/>
  <c r="J13" i="35"/>
  <c r="J17" i="35"/>
  <c r="J34" i="35"/>
  <c r="J12" i="35"/>
  <c r="I9" i="45"/>
  <c r="J9" i="45" s="1"/>
  <c r="I21" i="45"/>
  <c r="J21" i="45" s="1"/>
  <c r="J9" i="35"/>
  <c r="J30" i="35"/>
  <c r="J18" i="35"/>
  <c r="J10" i="35"/>
  <c r="J31" i="35"/>
  <c r="J16" i="35"/>
  <c r="J27" i="35"/>
  <c r="K17" i="35"/>
  <c r="J32" i="35"/>
  <c r="J26" i="35"/>
  <c r="J23" i="35"/>
  <c r="J24" i="35"/>
  <c r="J25" i="35"/>
  <c r="J29" i="35"/>
  <c r="J15" i="35"/>
  <c r="J35" i="35"/>
  <c r="J11" i="35"/>
  <c r="J22" i="35"/>
  <c r="K32" i="35"/>
  <c r="I16" i="45"/>
  <c r="J16" i="45" s="1"/>
  <c r="I20" i="45"/>
  <c r="J20" i="45" s="1"/>
  <c r="K32" i="36"/>
  <c r="K13" i="36"/>
  <c r="K15" i="36"/>
  <c r="K26" i="36"/>
  <c r="K35" i="36"/>
  <c r="K12" i="36"/>
  <c r="K19" i="50"/>
  <c r="K26" i="50"/>
  <c r="K24" i="50"/>
  <c r="K29" i="50"/>
  <c r="K10" i="37"/>
  <c r="K19" i="37"/>
  <c r="K8" i="37"/>
  <c r="K16" i="37"/>
  <c r="K34" i="37"/>
  <c r="K20" i="37"/>
  <c r="K18" i="37"/>
  <c r="K22" i="37"/>
  <c r="K31" i="36"/>
  <c r="K16" i="50"/>
  <c r="K17" i="50"/>
  <c r="K29" i="7"/>
  <c r="J8" i="35"/>
  <c r="J11" i="46"/>
  <c r="J21" i="49"/>
  <c r="J16" i="49"/>
  <c r="J17" i="49"/>
  <c r="H7" i="36"/>
  <c r="H28" i="36"/>
  <c r="H19" i="36"/>
  <c r="H26" i="36"/>
  <c r="H30" i="36"/>
  <c r="H33" i="36"/>
  <c r="H32" i="36"/>
  <c r="H13" i="36"/>
  <c r="E7" i="49"/>
  <c r="E30" i="49"/>
  <c r="E9" i="49"/>
  <c r="E27" i="49"/>
  <c r="E33" i="49"/>
  <c r="E15" i="49"/>
  <c r="E31" i="49"/>
  <c r="H11" i="49"/>
  <c r="H24" i="49"/>
  <c r="J8" i="46"/>
  <c r="J23" i="46"/>
  <c r="J22" i="46"/>
  <c r="J25" i="46"/>
  <c r="J20" i="46"/>
  <c r="K31" i="37"/>
  <c r="K27" i="36"/>
  <c r="K22" i="36"/>
  <c r="K20" i="36"/>
  <c r="K18" i="50"/>
  <c r="K32" i="50"/>
  <c r="E14" i="37"/>
  <c r="K20" i="7"/>
  <c r="K12" i="7"/>
  <c r="E23" i="37"/>
  <c r="K12" i="37"/>
  <c r="K21" i="37"/>
  <c r="K33" i="37"/>
  <c r="K11" i="37"/>
  <c r="K35" i="37"/>
  <c r="K18" i="36"/>
  <c r="K28" i="36"/>
  <c r="K16" i="36"/>
  <c r="K34" i="36"/>
  <c r="K8" i="36"/>
  <c r="K23" i="50"/>
  <c r="K8" i="50"/>
  <c r="K7" i="50"/>
  <c r="K31" i="50"/>
  <c r="K11" i="50"/>
  <c r="I8" i="45"/>
  <c r="J8" i="45" s="1"/>
  <c r="E13" i="37"/>
  <c r="E27" i="37"/>
  <c r="E16" i="37"/>
  <c r="H14" i="36"/>
  <c r="H20" i="36"/>
  <c r="H12" i="36"/>
  <c r="H16" i="36"/>
  <c r="H35" i="36"/>
  <c r="H25" i="36"/>
  <c r="K26" i="7"/>
  <c r="K25" i="7"/>
  <c r="K30" i="7"/>
  <c r="K35" i="7"/>
  <c r="K9" i="7"/>
  <c r="K39" i="7"/>
  <c r="J13" i="49"/>
  <c r="J33" i="49"/>
  <c r="J10" i="46"/>
  <c r="E24" i="49"/>
  <c r="J14" i="46"/>
  <c r="J24" i="46"/>
  <c r="H31" i="37"/>
  <c r="H8" i="37"/>
  <c r="H9" i="37"/>
  <c r="H17" i="37"/>
  <c r="H22" i="37"/>
  <c r="H20" i="37"/>
  <c r="H10" i="37"/>
  <c r="H13" i="37"/>
  <c r="H33" i="37"/>
  <c r="H26" i="37"/>
  <c r="J13" i="46"/>
  <c r="J15" i="46"/>
  <c r="J20" i="50"/>
  <c r="K20" i="50"/>
  <c r="J29" i="46"/>
  <c r="J34" i="46"/>
  <c r="J39" i="7"/>
  <c r="K11" i="7"/>
  <c r="K28" i="7"/>
  <c r="K16" i="7"/>
  <c r="K32" i="7"/>
  <c r="J13" i="7"/>
  <c r="K13" i="7"/>
  <c r="E28" i="37"/>
  <c r="E18" i="37"/>
  <c r="E19" i="37"/>
  <c r="E17" i="37"/>
  <c r="E7" i="37"/>
  <c r="E32" i="37"/>
  <c r="E33" i="37"/>
  <c r="E9" i="37"/>
  <c r="E11" i="37"/>
  <c r="E21" i="37"/>
  <c r="E35" i="37"/>
  <c r="E10" i="37"/>
  <c r="K29" i="37"/>
  <c r="K14" i="37"/>
  <c r="K17" i="37"/>
  <c r="K24" i="36"/>
  <c r="K19" i="36"/>
  <c r="K10" i="50"/>
  <c r="K27" i="50"/>
  <c r="E25" i="37"/>
  <c r="K22" i="7"/>
  <c r="K34" i="7"/>
  <c r="K27" i="37"/>
  <c r="K24" i="37"/>
  <c r="K30" i="37"/>
  <c r="K32" i="37"/>
  <c r="K25" i="37"/>
  <c r="K23" i="37"/>
  <c r="K7" i="36"/>
  <c r="K25" i="36"/>
  <c r="K17" i="36"/>
  <c r="K23" i="36"/>
  <c r="K33" i="36"/>
  <c r="K25" i="50"/>
  <c r="K33" i="50"/>
  <c r="K28" i="50"/>
  <c r="K15" i="50"/>
  <c r="K12" i="50"/>
  <c r="K14" i="38"/>
  <c r="E29" i="37"/>
  <c r="E34" i="37"/>
  <c r="E31" i="37"/>
  <c r="K14" i="50"/>
  <c r="J33" i="37"/>
  <c r="K10" i="7"/>
  <c r="K27" i="7"/>
  <c r="K23" i="7"/>
  <c r="K17" i="7"/>
  <c r="K18" i="7"/>
  <c r="K33" i="7"/>
  <c r="K14" i="7"/>
  <c r="J11" i="49"/>
  <c r="J23" i="49"/>
  <c r="J24" i="49"/>
  <c r="J9" i="46"/>
  <c r="E29" i="49"/>
  <c r="E26" i="49"/>
  <c r="E8" i="37"/>
  <c r="J27" i="46"/>
  <c r="J25" i="49"/>
  <c r="E11" i="49"/>
  <c r="E10" i="49"/>
  <c r="J35" i="49"/>
  <c r="J29" i="49"/>
  <c r="J22" i="49"/>
  <c r="J15" i="49"/>
  <c r="J9" i="49"/>
  <c r="H8" i="47"/>
  <c r="H13" i="47"/>
  <c r="H21" i="47"/>
  <c r="H18" i="47"/>
  <c r="H24" i="47"/>
  <c r="H12" i="47"/>
  <c r="H23" i="47"/>
  <c r="H10" i="47"/>
  <c r="H25" i="47"/>
  <c r="J19" i="46"/>
  <c r="J21" i="46"/>
  <c r="K22" i="50"/>
  <c r="J31" i="46"/>
  <c r="K35" i="50"/>
  <c r="K21" i="36"/>
  <c r="J21" i="36"/>
  <c r="J12" i="46"/>
  <c r="J16" i="46"/>
  <c r="J33" i="46"/>
  <c r="J21" i="7"/>
  <c r="J9" i="7"/>
  <c r="J29" i="7"/>
  <c r="J33" i="7"/>
  <c r="E9" i="46"/>
  <c r="E22" i="46"/>
  <c r="K8" i="7"/>
  <c r="J21" i="47"/>
  <c r="J17" i="47"/>
  <c r="J18" i="46"/>
  <c r="J30" i="46"/>
  <c r="J25" i="37"/>
  <c r="J28" i="37"/>
  <c r="J23" i="38"/>
  <c r="J11" i="38"/>
  <c r="J35" i="38"/>
  <c r="E26" i="38"/>
  <c r="E16" i="38"/>
  <c r="E27" i="38"/>
  <c r="E9" i="38"/>
  <c r="E18" i="38"/>
  <c r="J26" i="7"/>
  <c r="H31" i="7"/>
  <c r="H24" i="7"/>
  <c r="J14" i="47"/>
  <c r="J7" i="47"/>
  <c r="J10" i="49"/>
  <c r="J27" i="49"/>
  <c r="J26" i="46"/>
  <c r="J24" i="47"/>
  <c r="J20" i="47"/>
  <c r="J35" i="47"/>
  <c r="J31" i="47"/>
  <c r="J26" i="47"/>
  <c r="J26" i="49"/>
  <c r="J17" i="46"/>
  <c r="J28" i="46"/>
  <c r="J35" i="46"/>
  <c r="J11" i="48"/>
  <c r="J7" i="48"/>
  <c r="E14" i="46"/>
  <c r="E19" i="46"/>
  <c r="E28" i="46"/>
  <c r="E24" i="46"/>
  <c r="E25" i="46"/>
  <c r="E29" i="46"/>
  <c r="E23" i="46"/>
  <c r="E27" i="46"/>
  <c r="E34" i="46"/>
  <c r="E8" i="46"/>
  <c r="E30" i="46"/>
  <c r="E21" i="46"/>
  <c r="E33" i="46"/>
  <c r="E7" i="46"/>
  <c r="E16" i="46"/>
  <c r="E35" i="46"/>
  <c r="E20" i="46"/>
  <c r="E31" i="46"/>
  <c r="E26" i="46"/>
  <c r="E13" i="46"/>
  <c r="E17" i="46"/>
  <c r="E15" i="46"/>
  <c r="E32" i="46"/>
  <c r="E11" i="46"/>
  <c r="H30" i="46"/>
  <c r="H28" i="46"/>
  <c r="H19" i="46"/>
  <c r="H17" i="46"/>
  <c r="H10" i="46"/>
  <c r="H16" i="46"/>
  <c r="H14" i="46"/>
  <c r="H31" i="46"/>
  <c r="H33" i="46"/>
  <c r="H15" i="46"/>
  <c r="H29" i="46"/>
  <c r="H34" i="46"/>
  <c r="H20" i="46"/>
  <c r="H25" i="46"/>
  <c r="H8" i="46"/>
  <c r="H35" i="46"/>
  <c r="H18" i="46"/>
  <c r="H24" i="46"/>
  <c r="H13" i="46"/>
  <c r="H11" i="46"/>
  <c r="H12" i="46"/>
  <c r="H32" i="46"/>
  <c r="H21" i="46"/>
  <c r="H9" i="46"/>
  <c r="H27" i="46"/>
  <c r="H22" i="46"/>
  <c r="K14" i="46"/>
  <c r="I24" i="45"/>
  <c r="J24" i="45" s="1"/>
  <c r="I19" i="45"/>
  <c r="J19" i="45" s="1"/>
  <c r="I35" i="45"/>
  <c r="J35" i="45" s="1"/>
  <c r="H34" i="48"/>
  <c r="H25" i="48"/>
  <c r="H12" i="48"/>
  <c r="H14" i="48"/>
  <c r="H20" i="48"/>
  <c r="H24" i="48"/>
  <c r="H23" i="48"/>
  <c r="H22" i="48"/>
  <c r="H26" i="48"/>
  <c r="H19" i="48"/>
  <c r="H28" i="48"/>
  <c r="H9" i="48"/>
  <c r="H33" i="48"/>
  <c r="H11" i="48"/>
  <c r="H31" i="48"/>
  <c r="H15" i="48"/>
  <c r="H32" i="48"/>
  <c r="H21" i="48"/>
  <c r="H35" i="48"/>
  <c r="H29" i="48"/>
  <c r="H27" i="48"/>
  <c r="H7" i="48"/>
  <c r="H16" i="48"/>
  <c r="H30" i="48"/>
  <c r="H17" i="48"/>
  <c r="H8" i="48"/>
  <c r="H18" i="48"/>
  <c r="H10" i="48"/>
  <c r="I26" i="45"/>
  <c r="J26" i="45" s="1"/>
  <c r="K7" i="48"/>
  <c r="I14" i="45"/>
  <c r="J14" i="45" s="1"/>
  <c r="E24" i="48"/>
  <c r="E23" i="48"/>
  <c r="E32" i="48"/>
  <c r="E31" i="48"/>
  <c r="E20" i="48"/>
  <c r="E9" i="48"/>
  <c r="E19" i="48"/>
  <c r="E30" i="48"/>
  <c r="E14" i="48"/>
  <c r="E8" i="48"/>
  <c r="E35" i="48"/>
  <c r="E18" i="48"/>
  <c r="E17" i="48"/>
  <c r="E13" i="48"/>
  <c r="E11" i="48"/>
  <c r="E7" i="48"/>
  <c r="E34" i="48"/>
  <c r="E28" i="48"/>
  <c r="E27" i="48"/>
  <c r="E33" i="48"/>
  <c r="I34" i="45"/>
  <c r="J34" i="45" s="1"/>
  <c r="I32" i="45"/>
  <c r="J32" i="45" s="1"/>
  <c r="E18" i="47"/>
  <c r="E25" i="47"/>
  <c r="E28" i="47"/>
  <c r="E23" i="47"/>
  <c r="E13" i="47"/>
  <c r="E11" i="47"/>
  <c r="E16" i="47"/>
  <c r="I27" i="45"/>
  <c r="J27" i="45" s="1"/>
  <c r="I18" i="45"/>
  <c r="J18" i="45" s="1"/>
  <c r="E27" i="47"/>
  <c r="E35" i="47"/>
  <c r="E10" i="47"/>
  <c r="E31" i="47"/>
  <c r="E34" i="47"/>
  <c r="E33" i="47"/>
  <c r="E24" i="47"/>
  <c r="I11" i="45"/>
  <c r="J11" i="45" s="1"/>
  <c r="E17" i="47"/>
  <c r="E7" i="47"/>
  <c r="E21" i="47"/>
  <c r="E8" i="47"/>
  <c r="E15" i="47"/>
  <c r="E19" i="47"/>
  <c r="E20" i="47"/>
  <c r="E22" i="47"/>
  <c r="E14" i="47"/>
  <c r="E30" i="47"/>
  <c r="E26" i="47"/>
  <c r="E32" i="47"/>
  <c r="E9" i="47"/>
  <c r="I29" i="45"/>
  <c r="J29" i="45" s="1"/>
  <c r="H35" i="47"/>
  <c r="H11" i="47"/>
  <c r="H19" i="47"/>
  <c r="H16" i="47"/>
  <c r="H22" i="47"/>
  <c r="H28" i="47"/>
  <c r="H30" i="47"/>
  <c r="H33" i="47"/>
  <c r="H14" i="47"/>
  <c r="H9" i="47"/>
  <c r="H29" i="47"/>
  <c r="H17" i="47"/>
  <c r="H27" i="47"/>
  <c r="I28" i="45"/>
  <c r="J28" i="45" s="1"/>
  <c r="I25" i="45"/>
  <c r="J25" i="45" s="1"/>
  <c r="I17" i="45"/>
  <c r="J17" i="45" s="1"/>
  <c r="I15" i="45"/>
  <c r="J15" i="45" s="1"/>
  <c r="K7" i="47"/>
  <c r="I33" i="45"/>
  <c r="J33" i="45" s="1"/>
  <c r="I31" i="45"/>
  <c r="J31" i="45" s="1"/>
  <c r="I30" i="45"/>
  <c r="J30" i="45" s="1"/>
  <c r="H33" i="49"/>
  <c r="I23" i="45"/>
  <c r="J23" i="45" s="1"/>
  <c r="I22" i="45"/>
  <c r="J22" i="45" s="1"/>
  <c r="H32" i="49"/>
  <c r="H28" i="49"/>
  <c r="H7" i="49"/>
  <c r="H23" i="49"/>
  <c r="H13" i="49"/>
  <c r="H31" i="49"/>
  <c r="H9" i="49"/>
  <c r="H14" i="49"/>
  <c r="H15" i="49"/>
  <c r="H10" i="49"/>
  <c r="H30" i="49"/>
  <c r="H25" i="49"/>
  <c r="I13" i="45"/>
  <c r="J13" i="45" s="1"/>
  <c r="I12" i="45"/>
  <c r="J12" i="45" s="1"/>
  <c r="H21" i="49"/>
  <c r="H26" i="49"/>
  <c r="H35" i="49"/>
  <c r="H12" i="49"/>
  <c r="H19" i="49"/>
  <c r="H8" i="49"/>
  <c r="H22" i="49"/>
  <c r="H34" i="49"/>
  <c r="H27" i="49"/>
  <c r="H20" i="49"/>
  <c r="H16" i="49"/>
  <c r="H17" i="49"/>
  <c r="H29" i="49"/>
  <c r="H18" i="49"/>
  <c r="I10" i="45"/>
  <c r="J10" i="45" s="1"/>
  <c r="I7" i="45"/>
  <c r="E17" i="49"/>
  <c r="E32" i="49"/>
  <c r="E18" i="49"/>
  <c r="E12" i="49"/>
  <c r="E34" i="49"/>
  <c r="E16" i="49"/>
  <c r="E23" i="49"/>
  <c r="E25" i="49"/>
  <c r="E22" i="49"/>
  <c r="E14" i="49"/>
  <c r="E20" i="49"/>
  <c r="E35" i="49"/>
  <c r="E21" i="49"/>
  <c r="K20" i="49"/>
  <c r="J7" i="49"/>
  <c r="H31" i="45" l="1"/>
  <c r="J7" i="45"/>
  <c r="K23" i="45"/>
  <c r="K22" i="38"/>
  <c r="K14" i="35"/>
  <c r="K16" i="35"/>
  <c r="K20" i="35"/>
  <c r="K21" i="35"/>
  <c r="K9" i="35"/>
  <c r="K22" i="35"/>
  <c r="K28" i="35"/>
  <c r="K25" i="35"/>
  <c r="K11" i="35"/>
  <c r="K7" i="35"/>
  <c r="K31" i="35"/>
  <c r="K33" i="35"/>
  <c r="K10" i="35"/>
  <c r="K34" i="35"/>
  <c r="K12" i="35"/>
  <c r="K18" i="35"/>
  <c r="K35" i="35"/>
  <c r="K24" i="35"/>
  <c r="K29" i="35"/>
  <c r="K30" i="35"/>
  <c r="K26" i="35"/>
  <c r="K15" i="35"/>
  <c r="K23" i="35"/>
  <c r="K19" i="35"/>
  <c r="K8" i="35"/>
  <c r="K13" i="35"/>
  <c r="K27" i="35"/>
  <c r="K11" i="48"/>
  <c r="K33" i="38"/>
  <c r="K30" i="38"/>
  <c r="K15" i="38"/>
  <c r="K18" i="38"/>
  <c r="K17" i="38"/>
  <c r="K21" i="38"/>
  <c r="K8" i="38"/>
  <c r="K20" i="38"/>
  <c r="K31" i="38"/>
  <c r="K35" i="38"/>
  <c r="K26" i="38"/>
  <c r="K9" i="38"/>
  <c r="K13" i="38"/>
  <c r="K7" i="38"/>
  <c r="K10" i="38"/>
  <c r="K23" i="38"/>
  <c r="K11" i="38"/>
  <c r="K24" i="38"/>
  <c r="K29" i="38"/>
  <c r="K16" i="38"/>
  <c r="K34" i="38"/>
  <c r="K27" i="38"/>
  <c r="K12" i="38"/>
  <c r="K32" i="38"/>
  <c r="K19" i="38"/>
  <c r="K25" i="38"/>
  <c r="K28" i="38"/>
  <c r="K13" i="46"/>
  <c r="K34" i="46"/>
  <c r="K11" i="46"/>
  <c r="K7" i="46"/>
  <c r="K19" i="46"/>
  <c r="K33" i="46"/>
  <c r="K32" i="46"/>
  <c r="K24" i="46"/>
  <c r="K22" i="46"/>
  <c r="K10" i="46"/>
  <c r="K9" i="46"/>
  <c r="K18" i="46"/>
  <c r="K25" i="46"/>
  <c r="K12" i="46"/>
  <c r="K8" i="46"/>
  <c r="K28" i="46"/>
  <c r="K35" i="46"/>
  <c r="K30" i="46"/>
  <c r="K27" i="46"/>
  <c r="K17" i="46"/>
  <c r="K20" i="46"/>
  <c r="K26" i="46"/>
  <c r="K29" i="46"/>
  <c r="K21" i="46"/>
  <c r="K31" i="46"/>
  <c r="K15" i="46"/>
  <c r="K23" i="46"/>
  <c r="K16" i="46"/>
  <c r="K34" i="48"/>
  <c r="K31" i="48"/>
  <c r="K21" i="48"/>
  <c r="K20" i="48"/>
  <c r="K9" i="48"/>
  <c r="K30" i="48"/>
  <c r="K27" i="48"/>
  <c r="K15" i="48"/>
  <c r="K25" i="48"/>
  <c r="K28" i="48"/>
  <c r="K18" i="48"/>
  <c r="K29" i="48"/>
  <c r="K24" i="48"/>
  <c r="K10" i="48"/>
  <c r="K14" i="48"/>
  <c r="K8" i="48"/>
  <c r="K32" i="48"/>
  <c r="K22" i="48"/>
  <c r="K17" i="48"/>
  <c r="K35" i="48"/>
  <c r="K23" i="48"/>
  <c r="K16" i="48"/>
  <c r="K19" i="48"/>
  <c r="K13" i="48"/>
  <c r="K12" i="48"/>
  <c r="K26" i="48"/>
  <c r="K33" i="48"/>
  <c r="K15" i="47"/>
  <c r="K29" i="47"/>
  <c r="K20" i="47"/>
  <c r="K9" i="47"/>
  <c r="K35" i="47"/>
  <c r="K8" i="47"/>
  <c r="K26" i="47"/>
  <c r="K27" i="47"/>
  <c r="K25" i="47"/>
  <c r="K13" i="47"/>
  <c r="K12" i="47"/>
  <c r="K18" i="47"/>
  <c r="K22" i="47"/>
  <c r="K17" i="47"/>
  <c r="K24" i="47"/>
  <c r="K21" i="47"/>
  <c r="K33" i="47"/>
  <c r="K28" i="47"/>
  <c r="K23" i="47"/>
  <c r="K16" i="47"/>
  <c r="K10" i="47"/>
  <c r="K32" i="47"/>
  <c r="K30" i="47"/>
  <c r="K34" i="47"/>
  <c r="K11" i="47"/>
  <c r="K31" i="47"/>
  <c r="K19" i="47"/>
  <c r="K14" i="47"/>
  <c r="H22" i="45"/>
  <c r="H19" i="45"/>
  <c r="H12" i="45"/>
  <c r="H35" i="45"/>
  <c r="H18" i="45"/>
  <c r="H23" i="45"/>
  <c r="H27" i="45"/>
  <c r="H24" i="45"/>
  <c r="H25" i="45"/>
  <c r="H30" i="45"/>
  <c r="H17" i="45"/>
  <c r="H34" i="45"/>
  <c r="H33" i="45"/>
  <c r="H15" i="45"/>
  <c r="H16" i="45"/>
  <c r="H26" i="45"/>
  <c r="K33" i="49"/>
  <c r="H7" i="45"/>
  <c r="H29" i="45"/>
  <c r="H14" i="45"/>
  <c r="H20" i="45"/>
  <c r="H9" i="45"/>
  <c r="H28" i="45"/>
  <c r="H8" i="45"/>
  <c r="H32" i="45"/>
  <c r="H11" i="45"/>
  <c r="H21" i="45"/>
  <c r="H10" i="45"/>
  <c r="H13" i="45"/>
  <c r="K26" i="49"/>
  <c r="K22" i="49"/>
  <c r="E21" i="45"/>
  <c r="E28" i="45"/>
  <c r="E19" i="45"/>
  <c r="E23" i="45"/>
  <c r="E31" i="45"/>
  <c r="E29" i="45"/>
  <c r="E11" i="45"/>
  <c r="E18" i="45"/>
  <c r="E16" i="45"/>
  <c r="E14" i="45"/>
  <c r="E24" i="45"/>
  <c r="E13" i="45"/>
  <c r="E27" i="45"/>
  <c r="E33" i="45"/>
  <c r="E25" i="45"/>
  <c r="E26" i="45"/>
  <c r="E35" i="45"/>
  <c r="E30" i="45"/>
  <c r="E20" i="45"/>
  <c r="E22" i="45"/>
  <c r="E34" i="45"/>
  <c r="E15" i="45"/>
  <c r="E7" i="45"/>
  <c r="E10" i="45"/>
  <c r="E8" i="45"/>
  <c r="E9" i="45"/>
  <c r="E12" i="45"/>
  <c r="E32" i="45"/>
  <c r="K9" i="49"/>
  <c r="K12" i="49"/>
  <c r="K11" i="49"/>
  <c r="E17" i="45"/>
  <c r="K18" i="49"/>
  <c r="K35" i="49"/>
  <c r="K7" i="49"/>
  <c r="K13" i="49"/>
  <c r="K28" i="49"/>
  <c r="K21" i="49"/>
  <c r="K16" i="49"/>
  <c r="K19" i="49"/>
  <c r="K32" i="49"/>
  <c r="K23" i="49"/>
  <c r="K17" i="49"/>
  <c r="K29" i="49"/>
  <c r="K30" i="49"/>
  <c r="K31" i="49"/>
  <c r="K25" i="49"/>
  <c r="K10" i="49"/>
  <c r="K34" i="49"/>
  <c r="K14" i="49"/>
  <c r="K15" i="49"/>
  <c r="K8" i="49"/>
  <c r="K24" i="49"/>
  <c r="K27" i="49"/>
  <c r="K30" i="45" l="1"/>
  <c r="K12" i="45"/>
  <c r="K28" i="45"/>
  <c r="K27" i="45"/>
  <c r="K7" i="45"/>
  <c r="K22" i="45"/>
  <c r="K24" i="45"/>
  <c r="K11" i="45"/>
  <c r="K31" i="45"/>
  <c r="K33" i="45"/>
  <c r="K29" i="45"/>
  <c r="K34" i="45"/>
  <c r="K13" i="45"/>
  <c r="K15" i="45"/>
  <c r="K16" i="45"/>
  <c r="K32" i="45"/>
  <c r="K10" i="45"/>
  <c r="K35" i="45"/>
  <c r="K17" i="45"/>
  <c r="K18" i="45"/>
  <c r="K25" i="45"/>
  <c r="K19" i="45"/>
  <c r="K8" i="45"/>
  <c r="K9" i="45"/>
  <c r="K20" i="45"/>
  <c r="K14" i="45"/>
  <c r="K26" i="45"/>
  <c r="K21" i="45"/>
</calcChain>
</file>

<file path=xl/sharedStrings.xml><?xml version="1.0" encoding="utf-8"?>
<sst xmlns="http://schemas.openxmlformats.org/spreadsheetml/2006/main" count="750" uniqueCount="85">
  <si>
    <t>0 - 17 години</t>
  </si>
  <si>
    <t>над 18 години</t>
  </si>
  <si>
    <t>общо</t>
  </si>
  <si>
    <t>Брой</t>
  </si>
  <si>
    <t>На 1000 д. население</t>
  </si>
  <si>
    <t>Отн. дял %</t>
  </si>
  <si>
    <t>I.</t>
  </si>
  <si>
    <t xml:space="preserve"> Някои инфекциозни и паразитни болести </t>
  </si>
  <si>
    <t xml:space="preserve">  в т.ч. Чревни инфекции</t>
  </si>
  <si>
    <t>II.</t>
  </si>
  <si>
    <t xml:space="preserve"> Новообразувания</t>
  </si>
  <si>
    <t xml:space="preserve">  в т.ч. Злокачествени новообразувания</t>
  </si>
  <si>
    <t>III.</t>
  </si>
  <si>
    <t xml:space="preserve"> Болести на кръвта и кръвотворните органи</t>
  </si>
  <si>
    <t>IV.</t>
  </si>
  <si>
    <t xml:space="preserve"> Болести на ендокринната система, разстройства на  храненето и на обмяната на веществата</t>
  </si>
  <si>
    <t xml:space="preserve">    в т.ч. Захарен диабет</t>
  </si>
  <si>
    <t>V.</t>
  </si>
  <si>
    <t xml:space="preserve"> Психични и поведенчески разстройства</t>
  </si>
  <si>
    <t>VI.</t>
  </si>
  <si>
    <t xml:space="preserve"> Болести на нервната система </t>
  </si>
  <si>
    <t>VII.</t>
  </si>
  <si>
    <t xml:space="preserve"> Болести на окото и придатъците му</t>
  </si>
  <si>
    <t>VIII.</t>
  </si>
  <si>
    <t xml:space="preserve"> Болести на ухото и мастоидния израстък</t>
  </si>
  <si>
    <t>IX.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</si>
  <si>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</si>
  <si>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</si>
  <si>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Мозъчносъдови болести</t>
  </si>
  <si>
    <t>Х.</t>
  </si>
  <si>
    <t xml:space="preserve"> Болести на дихателната система</t>
  </si>
  <si>
    <t xml:space="preserve">  в т.ч. Остри инфекции на горните дих. пътища</t>
  </si>
  <si>
    <t>XI.</t>
  </si>
  <si>
    <t xml:space="preserve"> Болести на храносмилателната система</t>
  </si>
  <si>
    <t>XIІ.</t>
  </si>
  <si>
    <t xml:space="preserve"> Болести на кожата и подкожната тъкан</t>
  </si>
  <si>
    <t>XІІІ.</t>
  </si>
  <si>
    <t xml:space="preserve"> Болести на костно-мускулната система и на съединителната тъкан</t>
  </si>
  <si>
    <t>XIV.</t>
  </si>
  <si>
    <t xml:space="preserve"> Болести на пикочо-половата система</t>
  </si>
  <si>
    <t xml:space="preserve">  в т.ч. Болести на пикочната система</t>
  </si>
  <si>
    <t>XV.</t>
  </si>
  <si>
    <t xml:space="preserve"> Бременност, раждане и послеродов период</t>
  </si>
  <si>
    <t>XVI.</t>
  </si>
  <si>
    <t xml:space="preserve"> Някои състояния, възникващи през перинаталния период</t>
  </si>
  <si>
    <t>XVIІ.</t>
  </si>
  <si>
    <t xml:space="preserve"> Вродени аномалии  (пороци на развитието)</t>
  </si>
  <si>
    <t>XVIII.</t>
  </si>
  <si>
    <t xml:space="preserve"> Симптоми, признаци и отклонения от нормата</t>
  </si>
  <si>
    <t>XIX.</t>
  </si>
  <si>
    <t xml:space="preserve"> Травми и отравяния</t>
  </si>
  <si>
    <t>ОБЩО</t>
  </si>
  <si>
    <r>
      <t xml:space="preserve">         </t>
    </r>
    <r>
      <rPr>
        <i/>
        <sz val="10"/>
        <rFont val="Arial"/>
        <family val="2"/>
        <charset val="204"/>
      </rPr>
      <t xml:space="preserve"> Исхемична болест на сърцето</t>
    </r>
  </si>
  <si>
    <t xml:space="preserve">          Пневмонии  (вирусни и бактериални)</t>
  </si>
  <si>
    <t xml:space="preserve">         Остър бронхит и бронхиолит</t>
  </si>
  <si>
    <t>Класове болести</t>
  </si>
  <si>
    <r>
      <t xml:space="preserve">         </t>
    </r>
    <r>
      <rPr>
        <i/>
        <sz val="9"/>
        <rFont val="Arial"/>
        <family val="2"/>
        <charset val="204"/>
      </rPr>
      <t xml:space="preserve"> Исхемична болест на сърцето</t>
    </r>
  </si>
  <si>
    <t>Клас по МКБ</t>
  </si>
  <si>
    <t>Клас 
по
 МКБ</t>
  </si>
  <si>
    <t>Клас
 по 
МКБ</t>
  </si>
  <si>
    <t xml:space="preserve"> Болести на костно-мускулната система и на 
 съединителната тъкан</t>
  </si>
  <si>
    <t xml:space="preserve"> Болести на ендокринната система, разстройства на 
 храненето и на обмяната на веществата</t>
  </si>
  <si>
    <t xml:space="preserve">          Исхемична болест на сърцето</t>
  </si>
  <si>
    <t xml:space="preserve"> Болести на ендокринната система, разстройства на  
 храненето и на обмяната на веществата</t>
  </si>
  <si>
    <t xml:space="preserve"> Някои състояния, възникващи през  перинаталния период</t>
  </si>
  <si>
    <t xml:space="preserve"> Болести на костно-мускулната система и на съединител. тъкан</t>
  </si>
  <si>
    <t xml:space="preserve"> Болести на костно-мускулната с-ма и на  съедин. тъкан</t>
  </si>
  <si>
    <t xml:space="preserve"> Някои състояния, възн. през перинаталния период</t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</si>
  <si>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charset val="204"/>
      </rPr>
      <t>ОБЩИНА  ВЕЛИКО ТЪРНОВО</t>
    </r>
    <r>
      <rPr>
        <sz val="10"/>
        <rFont val="Hebar"/>
        <charset val="204"/>
      </rPr>
      <t xml:space="preserve">   ПРЕЗ   2020 год.</t>
    </r>
  </si>
  <si>
    <r>
      <t>РЕГИСТРИРАНИ   ЗАБОЛЯВАНИЯ   В  ЛЕЧЕБНИТЕ  ЗАВЕДЕНИЯ ЗА ДОБОЛНИЧНА ПОМОЩ   В</t>
    </r>
    <r>
      <rPr>
        <b/>
        <sz val="10"/>
        <rFont val="Hebar"/>
        <charset val="204"/>
      </rPr>
      <t xml:space="preserve">  ОБЩИНА  ГОРНА ОРЯХОВИЦА</t>
    </r>
    <r>
      <rPr>
        <sz val="10"/>
        <rFont val="Hebar"/>
        <charset val="204"/>
      </rPr>
      <t xml:space="preserve"> ПРЕЗ 2020 год.</t>
    </r>
  </si>
  <si>
    <r>
      <t xml:space="preserve">РЕГИСТРИРАНИ   ЗАБОЛЯВАНИЯ   В  ЛЕЧЕБНИТЕ  ЗАВЕДЕНИЯ ЗА ДОБОЛНИЧНА ПОМОЩ </t>
    </r>
    <r>
      <rPr>
        <b/>
        <sz val="10"/>
        <rFont val="Hebar"/>
        <charset val="204"/>
      </rPr>
      <t xml:space="preserve"> </t>
    </r>
    <r>
      <rPr>
        <sz val="10"/>
        <rFont val="Hebar"/>
        <charset val="204"/>
      </rPr>
      <t xml:space="preserve">В </t>
    </r>
    <r>
      <rPr>
        <b/>
        <sz val="10"/>
        <rFont val="Hebar"/>
        <charset val="204"/>
      </rPr>
      <t xml:space="preserve"> ОБЩИНА  ЕЛЕНА</t>
    </r>
    <r>
      <rPr>
        <sz val="10"/>
        <rFont val="Hebar"/>
        <charset val="204"/>
      </rPr>
      <t xml:space="preserve">   ПРЕЗ   2020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</si>
  <si>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charset val="204"/>
      </rPr>
      <t>ОБЩИНА  ЗЛАТАРИЦА</t>
    </r>
    <r>
      <rPr>
        <sz val="10"/>
        <rFont val="Hebar"/>
        <charset val="204"/>
      </rPr>
      <t xml:space="preserve">   ПРЕЗ   2020 год.</t>
    </r>
  </si>
  <si>
    <r>
      <t>РЕГИСТРИРАНИ   ЗАБОЛЯВАНИЯ   В  ЛЕЧЕБНИТЕ  ЗАВЕДЕНИЯ ЗА ДОБОЛНИЧНА ПОМОЩ  В</t>
    </r>
    <r>
      <rPr>
        <b/>
        <sz val="10"/>
        <rFont val="Hebar"/>
        <charset val="204"/>
      </rPr>
      <t xml:space="preserve">  ОБЩИНА  ЛЯСКОВЕЦ </t>
    </r>
    <r>
      <rPr>
        <sz val="10"/>
        <rFont val="Hebar"/>
        <charset val="204"/>
      </rPr>
      <t xml:space="preserve">  ПРЕЗ   2020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</si>
  <si>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charset val="204"/>
      </rPr>
      <t>ОБЩИНА   ПАВЛИКЕНИ</t>
    </r>
    <r>
      <rPr>
        <sz val="10"/>
        <rFont val="Hebar"/>
        <charset val="204"/>
      </rPr>
      <t xml:space="preserve">   ПРЕЗ   2020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</si>
  <si>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charset val="204"/>
      </rPr>
      <t>ОБЩИНА  ПОЛСКИ ТРЪМБЕШ</t>
    </r>
    <r>
      <rPr>
        <sz val="10"/>
        <rFont val="Hebar"/>
        <charset val="204"/>
      </rPr>
      <t xml:space="preserve">   ПРЕЗ   2020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</si>
  <si>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charset val="204"/>
      </rPr>
      <t>ОБЩИНА  СВИЩОВ</t>
    </r>
    <r>
      <rPr>
        <sz val="10"/>
        <rFont val="Hebar"/>
        <charset val="204"/>
      </rPr>
      <t xml:space="preserve">  ПРЕЗ   2020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</si>
  <si>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charset val="204"/>
      </rPr>
      <t>ОБЩИНА  СТРАЖИЦА</t>
    </r>
    <r>
      <rPr>
        <sz val="10"/>
        <rFont val="Hebar"/>
        <charset val="204"/>
      </rPr>
      <t xml:space="preserve"> ПРЕЗ   2020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</si>
  <si>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charset val="204"/>
      </rPr>
      <t>ОБЩИНА  СУХИНДОЛ</t>
    </r>
    <r>
      <rPr>
        <sz val="10"/>
        <rFont val="Hebar"/>
        <charset val="204"/>
      </rPr>
      <t xml:space="preserve">   ПРЕЗ   2020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</si>
  <si>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charset val="204"/>
      </rPr>
      <t>ОБЛАСТ  ВЕЛИКО ТЪРНОВО</t>
    </r>
    <r>
      <rPr>
        <sz val="10"/>
        <rFont val="Hebar"/>
        <charset val="204"/>
      </rPr>
      <t xml:space="preserve">   ПРЕЗ   2020 год.</t>
    </r>
  </si>
  <si>
    <t>ХXІІ.</t>
  </si>
  <si>
    <t xml:space="preserve"> Кодове за специални цели U00–U85</t>
  </si>
  <si>
    <t>COVID-19, идентифициран вирус U07.1</t>
  </si>
  <si>
    <t>COVID-19, неидентифициран вирус U07.2</t>
  </si>
  <si>
    <t xml:space="preserve">* коефицентите са изчислени на средно годишно население  </t>
  </si>
  <si>
    <t xml:space="preserve">* коефицентите са изчислени на средно годишно население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</si>
</sst>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>
    <font>
      <sz val="10"/>
      <name val="Arial"/>
      <charset val="204"/>
    </font>
    <font>
      <sz val="10"/>
      <name val="Arial"/>
      <charset val="204"/>
    </font>
    <font>
      <sz val="10"/>
      <name val="Hebar"/>
      <charset val="204"/>
    </font>
    <font>
      <b/>
      <sz val="10"/>
      <name val="Hebar"/>
      <charset val="204"/>
    </font>
    <font>
      <i/>
      <sz val="9"/>
      <name val="Hebar"/>
      <family val="2"/>
      <charset val="204"/>
    </font>
    <font>
      <sz val="9"/>
      <name val="Hebar"/>
      <charset val="204"/>
    </font>
    <font>
      <i/>
      <sz val="10"/>
      <name val="Arial"/>
      <family val="2"/>
      <charset val="204"/>
    </font>
    <font>
      <sz val="9"/>
      <name val="Hebar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Hebar"/>
      <charset val="204"/>
    </font>
    <font>
      <b/>
      <sz val="11"/>
      <name val="Hebar"/>
      <charset val="204"/>
    </font>
    <font>
      <i/>
      <sz val="10"/>
      <name val="Hebar"/>
      <family val="2"/>
      <charset val="204"/>
    </font>
    <font>
      <i/>
      <sz val="10"/>
      <name val="Hebar"/>
      <charset val="204"/>
    </font>
    <font>
      <b/>
      <i/>
      <sz val="10"/>
      <name val="Hebar"/>
      <charset val="204"/>
    </font>
    <font>
      <sz val="11"/>
      <name val="Hebar"/>
      <family val="2"/>
      <charset val="204"/>
    </font>
    <font>
      <sz val="9.5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1"/>
      <color rgb="FF0070C0"/>
      <name val="Arial"/>
      <family val="2"/>
      <charset val="204"/>
    </font>
    <font>
      <i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i/>
      <sz val="11"/>
      <color rgb="FF0070C0"/>
      <name val="Arial"/>
      <family val="2"/>
      <charset val="204"/>
    </font>
    <font>
      <i/>
      <sz val="9"/>
      <color rgb="FF0070C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7" fillId="0" borderId="0"/>
  </cellStyleXfs>
  <cellXfs count="325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0" fillId="0" borderId="0" xfId="0" applyFill="1"/>
    <xf numFmtId="0" fontId="0" fillId="0" borderId="1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6" fillId="0" borderId="5" xfId="0" applyNumberFormat="1" applyFont="1" applyBorder="1"/>
    <xf numFmtId="164" fontId="10" fillId="0" borderId="5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0" fontId="0" fillId="0" borderId="0" xfId="0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0" fontId="10" fillId="0" borderId="5" xfId="0" applyFont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0" fontId="3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 indent="1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10" fillId="0" borderId="7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right" vertical="center" indent="1"/>
    </xf>
    <xf numFmtId="0" fontId="7" fillId="0" borderId="5" xfId="0" applyFont="1" applyBorder="1" applyAlignment="1">
      <alignment horizontal="right" vertical="center" indent="1"/>
    </xf>
    <xf numFmtId="0" fontId="1" fillId="0" borderId="7" xfId="0" applyFont="1" applyBorder="1" applyAlignment="1">
      <alignment horizontal="right" vertical="center" indent="1"/>
    </xf>
    <xf numFmtId="0" fontId="8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164" fontId="10" fillId="0" borderId="7" xfId="0" applyNumberFormat="1" applyFont="1" applyBorder="1" applyAlignment="1">
      <alignment vertical="center"/>
    </xf>
    <xf numFmtId="0" fontId="19" fillId="0" borderId="5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164" fontId="10" fillId="0" borderId="7" xfId="0" applyNumberFormat="1" applyFont="1" applyBorder="1"/>
    <xf numFmtId="0" fontId="5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4" fillId="0" borderId="0" xfId="0" applyFont="1" applyFill="1" applyAlignment="1">
      <alignment horizontal="right" indent="1"/>
    </xf>
    <xf numFmtId="0" fontId="19" fillId="0" borderId="7" xfId="0" applyFont="1" applyFill="1" applyBorder="1" applyAlignment="1">
      <alignment horizontal="right" vertical="center" indent="1"/>
    </xf>
    <xf numFmtId="164" fontId="6" fillId="0" borderId="6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12" fillId="0" borderId="5" xfId="0" applyFont="1" applyBorder="1" applyAlignment="1">
      <alignment horizontal="center" vertical="center" wrapText="1"/>
    </xf>
    <xf numFmtId="164" fontId="6" fillId="0" borderId="7" xfId="0" applyNumberFormat="1" applyFont="1" applyBorder="1"/>
    <xf numFmtId="0" fontId="25" fillId="0" borderId="0" xfId="0" applyFont="1" applyAlignment="1">
      <alignment horizontal="centerContinuous"/>
    </xf>
    <xf numFmtId="0" fontId="15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right" vertical="center" indent="1"/>
    </xf>
    <xf numFmtId="0" fontId="19" fillId="0" borderId="5" xfId="0" applyFont="1" applyBorder="1" applyAlignment="1">
      <alignment horizontal="right" vertical="center" inden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/>
    <xf numFmtId="0" fontId="26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2" xfId="0" applyFill="1" applyBorder="1" applyAlignment="1">
      <alignment horizontal="centerContinuous"/>
    </xf>
    <xf numFmtId="0" fontId="13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Continuous"/>
    </xf>
    <xf numFmtId="0" fontId="19" fillId="0" borderId="10" xfId="0" applyFont="1" applyFill="1" applyBorder="1" applyAlignment="1">
      <alignment horizontal="right" vertical="center" indent="1"/>
    </xf>
    <xf numFmtId="0" fontId="27" fillId="0" borderId="5" xfId="0" applyFont="1" applyBorder="1" applyAlignment="1">
      <alignment horizontal="left" vertical="center" wrapText="1"/>
    </xf>
    <xf numFmtId="164" fontId="15" fillId="0" borderId="7" xfId="0" applyNumberFormat="1" applyFont="1" applyBorder="1" applyAlignment="1">
      <alignment horizontal="right" vertical="center"/>
    </xf>
    <xf numFmtId="164" fontId="15" fillId="0" borderId="5" xfId="0" applyNumberFormat="1" applyFont="1" applyBorder="1" applyAlignment="1">
      <alignment horizontal="right" vertical="center"/>
    </xf>
    <xf numFmtId="164" fontId="15" fillId="0" borderId="7" xfId="0" applyNumberFormat="1" applyFont="1" applyBorder="1" applyAlignment="1">
      <alignment vertical="center"/>
    </xf>
    <xf numFmtId="164" fontId="15" fillId="0" borderId="5" xfId="0" applyNumberFormat="1" applyFont="1" applyBorder="1" applyAlignment="1">
      <alignment vertical="center"/>
    </xf>
    <xf numFmtId="0" fontId="10" fillId="0" borderId="0" xfId="0" applyFont="1" applyAlignment="1">
      <alignment horizontal="right" indent="1"/>
    </xf>
    <xf numFmtId="0" fontId="10" fillId="0" borderId="0" xfId="0" applyFont="1"/>
    <xf numFmtId="0" fontId="15" fillId="0" borderId="0" xfId="0" applyFont="1"/>
    <xf numFmtId="0" fontId="10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16" fillId="0" borderId="0" xfId="0" applyFont="1" applyAlignment="1">
      <alignment horizontal="right" indent="1"/>
    </xf>
    <xf numFmtId="0" fontId="10" fillId="0" borderId="5" xfId="0" applyFont="1" applyBorder="1" applyAlignment="1">
      <alignment horizontal="right" vertical="center" wrapText="1" indent="1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right" vertical="center" indent="1"/>
    </xf>
    <xf numFmtId="0" fontId="10" fillId="0" borderId="6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right" vertical="center" indent="1"/>
    </xf>
    <xf numFmtId="0" fontId="6" fillId="0" borderId="6" xfId="0" applyFont="1" applyFill="1" applyBorder="1" applyAlignment="1">
      <alignment horizontal="right" vertical="center" indent="1"/>
    </xf>
    <xf numFmtId="0" fontId="10" fillId="0" borderId="5" xfId="0" applyFont="1" applyFill="1" applyBorder="1" applyAlignment="1">
      <alignment horizontal="right" vertical="center" indent="1"/>
    </xf>
    <xf numFmtId="0" fontId="6" fillId="0" borderId="5" xfId="0" applyFont="1" applyFill="1" applyBorder="1" applyAlignment="1">
      <alignment horizontal="right" vertical="center" indent="1"/>
    </xf>
    <xf numFmtId="0" fontId="0" fillId="0" borderId="0" xfId="0" applyFill="1" applyAlignment="1">
      <alignment horizontal="right" indent="1"/>
    </xf>
    <xf numFmtId="0" fontId="2" fillId="0" borderId="0" xfId="0" applyFont="1" applyFill="1" applyAlignment="1">
      <alignment horizontal="right" indent="1"/>
    </xf>
    <xf numFmtId="0" fontId="13" fillId="0" borderId="5" xfId="0" applyFont="1" applyFill="1" applyBorder="1" applyAlignment="1">
      <alignment horizontal="right" vertical="center" wrapText="1" indent="1"/>
    </xf>
    <xf numFmtId="0" fontId="17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 indent="1"/>
    </xf>
    <xf numFmtId="0" fontId="10" fillId="0" borderId="5" xfId="0" applyFont="1" applyFill="1" applyBorder="1" applyAlignment="1">
      <alignment horizontal="right" vertical="center" wrapText="1" indent="1"/>
    </xf>
    <xf numFmtId="0" fontId="10" fillId="0" borderId="0" xfId="0" applyFont="1" applyFill="1" applyAlignment="1">
      <alignment horizontal="right" vertical="center" indent="1"/>
    </xf>
    <xf numFmtId="0" fontId="15" fillId="0" borderId="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right" vertical="center" indent="1"/>
    </xf>
    <xf numFmtId="0" fontId="8" fillId="0" borderId="5" xfId="0" applyFont="1" applyBorder="1" applyAlignment="1">
      <alignment horizontal="right" vertical="center" indent="1"/>
    </xf>
    <xf numFmtId="0" fontId="6" fillId="0" borderId="0" xfId="0" applyFont="1" applyFill="1"/>
    <xf numFmtId="0" fontId="8" fillId="0" borderId="0" xfId="0" applyFont="1" applyFill="1" applyAlignment="1">
      <alignment horizontal="right" vertical="center" indent="1"/>
    </xf>
    <xf numFmtId="0" fontId="14" fillId="0" borderId="0" xfId="0" applyFont="1" applyFill="1"/>
    <xf numFmtId="0" fontId="9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 indent="1"/>
    </xf>
    <xf numFmtId="0" fontId="15" fillId="0" borderId="0" xfId="0" applyFont="1" applyFill="1"/>
    <xf numFmtId="0" fontId="0" fillId="0" borderId="3" xfId="0" applyFill="1" applyBorder="1" applyAlignment="1">
      <alignment horizontal="centerContinuous"/>
    </xf>
    <xf numFmtId="0" fontId="0" fillId="0" borderId="4" xfId="0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0" xfId="0" applyFont="1" applyFill="1"/>
    <xf numFmtId="0" fontId="19" fillId="3" borderId="0" xfId="0" applyFont="1" applyFill="1" applyBorder="1"/>
    <xf numFmtId="0" fontId="19" fillId="3" borderId="0" xfId="0" applyFont="1" applyFill="1"/>
    <xf numFmtId="0" fontId="30" fillId="0" borderId="7" xfId="0" applyFont="1" applyFill="1" applyBorder="1" applyAlignment="1">
      <alignment horizontal="right" vertical="center" indent="1"/>
    </xf>
    <xf numFmtId="0" fontId="31" fillId="0" borderId="6" xfId="0" applyFont="1" applyFill="1" applyBorder="1" applyAlignment="1">
      <alignment horizontal="right" vertical="center" indent="1"/>
    </xf>
    <xf numFmtId="0" fontId="32" fillId="0" borderId="5" xfId="0" applyFont="1" applyFill="1" applyBorder="1" applyAlignment="1">
      <alignment horizontal="right" vertical="center" indent="1"/>
    </xf>
    <xf numFmtId="0" fontId="30" fillId="0" borderId="5" xfId="0" applyFont="1" applyFill="1" applyBorder="1" applyAlignment="1">
      <alignment horizontal="right" vertical="center" indent="1"/>
    </xf>
    <xf numFmtId="0" fontId="33" fillId="0" borderId="6" xfId="0" applyFont="1" applyFill="1" applyBorder="1" applyAlignment="1">
      <alignment horizontal="right" vertical="center" indent="1"/>
    </xf>
    <xf numFmtId="0" fontId="31" fillId="0" borderId="5" xfId="0" applyFont="1" applyFill="1" applyBorder="1" applyAlignment="1">
      <alignment horizontal="right" vertical="center" indent="1"/>
    </xf>
    <xf numFmtId="0" fontId="32" fillId="0" borderId="7" xfId="0" applyFont="1" applyFill="1" applyBorder="1" applyAlignment="1">
      <alignment horizontal="right" vertical="center" indent="1"/>
    </xf>
    <xf numFmtId="0" fontId="32" fillId="0" borderId="6" xfId="0" applyFont="1" applyFill="1" applyBorder="1" applyAlignment="1">
      <alignment horizontal="right" vertical="center" indent="1"/>
    </xf>
    <xf numFmtId="164" fontId="6" fillId="3" borderId="7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 indent="1"/>
    </xf>
    <xf numFmtId="0" fontId="30" fillId="0" borderId="6" xfId="0" applyFont="1" applyFill="1" applyBorder="1" applyAlignment="1">
      <alignment horizontal="right" vertical="center" indent="1"/>
    </xf>
    <xf numFmtId="0" fontId="14" fillId="0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right" vertical="center" wrapText="1"/>
    </xf>
    <xf numFmtId="0" fontId="19" fillId="0" borderId="7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9" fillId="0" borderId="5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30" fillId="0" borderId="7" xfId="0" applyFont="1" applyFill="1" applyBorder="1" applyAlignment="1">
      <alignment horizontal="right" vertical="center"/>
    </xf>
    <xf numFmtId="0" fontId="33" fillId="0" borderId="6" xfId="0" applyFont="1" applyFill="1" applyBorder="1" applyAlignment="1">
      <alignment horizontal="right" vertical="center"/>
    </xf>
    <xf numFmtId="0" fontId="31" fillId="0" borderId="6" xfId="0" applyFont="1" applyFill="1" applyBorder="1" applyAlignment="1">
      <alignment horizontal="right" vertical="center"/>
    </xf>
    <xf numFmtId="0" fontId="30" fillId="0" borderId="5" xfId="0" applyFont="1" applyFill="1" applyBorder="1" applyAlignment="1">
      <alignment horizontal="right" vertical="center"/>
    </xf>
    <xf numFmtId="0" fontId="31" fillId="0" borderId="5" xfId="0" applyFont="1" applyFill="1" applyBorder="1" applyAlignment="1">
      <alignment horizontal="right" vertical="center"/>
    </xf>
    <xf numFmtId="0" fontId="34" fillId="0" borderId="6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4" borderId="13" xfId="0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right" vertical="center"/>
    </xf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6" xfId="0" applyFont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1" fillId="0" borderId="6" xfId="0" applyFont="1" applyBorder="1" applyAlignment="1">
      <alignment horizontal="right" vertical="center" inden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right" vertical="center" indent="1"/>
    </xf>
    <xf numFmtId="0" fontId="15" fillId="0" borderId="12" xfId="0" applyFont="1" applyBorder="1" applyAlignment="1">
      <alignment horizontal="right" vertical="center" indent="1"/>
    </xf>
    <xf numFmtId="0" fontId="15" fillId="0" borderId="6" xfId="0" applyFont="1" applyBorder="1" applyAlignment="1">
      <alignment horizontal="right" vertical="center" indent="1"/>
    </xf>
    <xf numFmtId="0" fontId="10" fillId="0" borderId="1" xfId="0" applyFont="1" applyBorder="1" applyAlignment="1">
      <alignment horizontal="right" vertical="center" indent="1"/>
    </xf>
    <xf numFmtId="0" fontId="10" fillId="0" borderId="6" xfId="0" applyFont="1" applyBorder="1" applyAlignment="1">
      <alignment horizontal="right" vertical="center" indent="1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35" fillId="5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36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 wrapText="1" indent="1"/>
    </xf>
    <xf numFmtId="164" fontId="6" fillId="0" borderId="6" xfId="0" applyNumberFormat="1" applyFont="1" applyFill="1" applyBorder="1"/>
    <xf numFmtId="0" fontId="0" fillId="0" borderId="5" xfId="0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 wrapText="1" inden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10" fillId="0" borderId="7" xfId="0" applyNumberFormat="1" applyFont="1" applyFill="1" applyBorder="1"/>
    <xf numFmtId="0" fontId="12" fillId="0" borderId="5" xfId="0" applyFont="1" applyFill="1" applyBorder="1" applyAlignment="1">
      <alignment horizontal="right" vertical="center" wrapText="1" indent="1"/>
    </xf>
    <xf numFmtId="164" fontId="6" fillId="0" borderId="5" xfId="0" applyNumberFormat="1" applyFont="1" applyFill="1" applyBorder="1"/>
    <xf numFmtId="0" fontId="4" fillId="0" borderId="5" xfId="0" applyFont="1" applyFill="1" applyBorder="1" applyAlignment="1">
      <alignment horizontal="right" vertical="center" wrapText="1" indent="1"/>
    </xf>
    <xf numFmtId="0" fontId="11" fillId="0" borderId="5" xfId="0" applyFont="1" applyFill="1" applyBorder="1" applyAlignment="1">
      <alignment horizontal="right" vertical="center" wrapText="1" indent="1"/>
    </xf>
    <xf numFmtId="164" fontId="10" fillId="0" borderId="5" xfId="0" applyNumberFormat="1" applyFont="1" applyFill="1" applyBorder="1"/>
    <xf numFmtId="0" fontId="2" fillId="0" borderId="7" xfId="0" applyFont="1" applyFill="1" applyBorder="1" applyAlignment="1">
      <alignment horizontal="left" vertical="center" wrapText="1"/>
    </xf>
    <xf numFmtId="164" fontId="15" fillId="0" borderId="7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 indent="1"/>
    </xf>
    <xf numFmtId="164" fontId="11" fillId="0" borderId="6" xfId="0" applyNumberFormat="1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4" fontId="11" fillId="0" borderId="5" xfId="0" applyNumberFormat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vertical="center"/>
    </xf>
    <xf numFmtId="0" fontId="18" fillId="0" borderId="6" xfId="0" applyFont="1" applyFill="1" applyBorder="1" applyAlignment="1">
      <alignment horizontal="right" vertical="center" wrapText="1" indent="2"/>
    </xf>
    <xf numFmtId="164" fontId="18" fillId="0" borderId="6" xfId="0" applyNumberFormat="1" applyFont="1" applyFill="1" applyBorder="1" applyAlignment="1">
      <alignment vertical="center"/>
    </xf>
    <xf numFmtId="164" fontId="15" fillId="0" borderId="5" xfId="0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 wrapText="1" indent="2"/>
    </xf>
    <xf numFmtId="164" fontId="18" fillId="0" borderId="5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right" vertical="center" wrapText="1" indent="2"/>
    </xf>
    <xf numFmtId="164" fontId="6" fillId="0" borderId="6" xfId="0" applyNumberFormat="1" applyFont="1" applyFill="1" applyBorder="1" applyAlignment="1">
      <alignment vertical="center"/>
    </xf>
    <xf numFmtId="164" fontId="11" fillId="0" borderId="6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right" vertical="center" wrapText="1" indent="2"/>
    </xf>
    <xf numFmtId="164" fontId="6" fillId="0" borderId="5" xfId="0" applyNumberFormat="1" applyFont="1" applyFill="1" applyBorder="1" applyAlignment="1">
      <alignment vertical="center"/>
    </xf>
    <xf numFmtId="164" fontId="11" fillId="0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 wrapText="1" indent="2"/>
    </xf>
    <xf numFmtId="164" fontId="6" fillId="0" borderId="7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right" vertical="center" indent="1"/>
    </xf>
    <xf numFmtId="0" fontId="0" fillId="0" borderId="10" xfId="0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 wrapText="1" indent="2"/>
    </xf>
    <xf numFmtId="0" fontId="12" fillId="0" borderId="5" xfId="0" applyFont="1" applyFill="1" applyBorder="1" applyAlignment="1">
      <alignment horizontal="right" vertical="center" wrapText="1" indent="2"/>
    </xf>
    <xf numFmtId="0" fontId="4" fillId="0" borderId="5" xfId="0" applyFont="1" applyFill="1" applyBorder="1" applyAlignment="1">
      <alignment horizontal="right" vertical="center" wrapText="1" indent="2"/>
    </xf>
    <xf numFmtId="0" fontId="0" fillId="0" borderId="0" xfId="0" applyFill="1" applyBorder="1"/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10" fillId="0" borderId="0" xfId="0" applyFont="1" applyFill="1" applyBorder="1"/>
    <xf numFmtId="0" fontId="10" fillId="0" borderId="0" xfId="0" applyFont="1" applyFill="1"/>
    <xf numFmtId="164" fontId="6" fillId="0" borderId="6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 indent="1"/>
    </xf>
    <xf numFmtId="164" fontId="6" fillId="0" borderId="7" xfId="0" applyNumberFormat="1" applyFont="1" applyFill="1" applyBorder="1"/>
    <xf numFmtId="164" fontId="6" fillId="0" borderId="5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indent="1"/>
    </xf>
    <xf numFmtId="164" fontId="6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 wrapText="1" indent="1"/>
    </xf>
    <xf numFmtId="0" fontId="20" fillId="0" borderId="5" xfId="0" applyFont="1" applyFill="1" applyBorder="1" applyAlignment="1">
      <alignment horizontal="right" vertical="center" indent="1"/>
    </xf>
    <xf numFmtId="0" fontId="8" fillId="0" borderId="5" xfId="0" applyFont="1" applyFill="1" applyBorder="1" applyAlignment="1">
      <alignment horizontal="right" vertical="center" inden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right" vertical="center" indent="1"/>
    </xf>
    <xf numFmtId="0" fontId="13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right" vertical="center" wrapText="1"/>
    </xf>
    <xf numFmtId="164" fontId="12" fillId="0" borderId="6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 indent="1"/>
    </xf>
  </cellXfs>
  <cellStyles count="2">
    <cellStyle name="Normal" xfId="0" builtinId="0"/>
    <cellStyle name="Нормален_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39997558519241921"/>
  </sheetPr>
  <dimension ref="A2:K41"/>
  <sheetViews>
    <sheetView tabSelected="1" workbookViewId="0">
      <pane ySplit="6" topLeftCell="A7" activePane="bottomLeft" state="frozen"/>
      <selection pane="bottomLeft" activeCell="J6" sqref="J6"/>
    </sheetView>
  </sheetViews>
  <sheetFormatPr defaultRowHeight="12.75"/>
  <cols>
    <col min="1" max="1" width="6" style="26" customWidth="1"/>
    <col min="2" max="2" width="53.7109375" customWidth="1"/>
    <col min="3" max="3" width="11.28515625" style="22" customWidth="1"/>
    <col min="4" max="4" width="9.7109375" style="55" customWidth="1"/>
    <col min="5" max="5" width="8.28515625" style="55" customWidth="1"/>
    <col min="6" max="6" width="11.28515625" style="22" customWidth="1"/>
    <col min="7" max="7" width="9.85546875" style="55" customWidth="1"/>
    <col min="8" max="8" width="7.85546875" style="55" customWidth="1"/>
    <col min="9" max="9" width="10.42578125" style="21" customWidth="1"/>
    <col min="10" max="10" width="9.7109375" style="55" customWidth="1"/>
    <col min="11" max="11" width="8.7109375" style="55" customWidth="1"/>
  </cols>
  <sheetData>
    <row r="2" spans="1:11">
      <c r="A2" s="170" t="s">
        <v>68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>
      <c r="A3" s="47"/>
      <c r="B3" s="1"/>
      <c r="C3" s="98"/>
      <c r="D3" s="270"/>
      <c r="E3" s="270"/>
      <c r="F3" s="98"/>
      <c r="G3" s="270"/>
      <c r="H3" s="271"/>
      <c r="I3" s="324"/>
      <c r="J3" s="271"/>
      <c r="K3" s="60"/>
    </row>
    <row r="4" spans="1:11" ht="14.25">
      <c r="A4" s="48"/>
      <c r="D4" s="287">
        <v>13396</v>
      </c>
      <c r="E4" s="114"/>
      <c r="F4" s="115"/>
      <c r="G4" s="116">
        <v>72604</v>
      </c>
      <c r="H4" s="114"/>
      <c r="I4" s="115"/>
      <c r="J4" s="287">
        <f>SUM(D4:G4)</f>
        <v>86000</v>
      </c>
      <c r="K4" s="117"/>
    </row>
    <row r="5" spans="1:11">
      <c r="A5" s="171" t="s">
        <v>57</v>
      </c>
      <c r="B5" s="171" t="s">
        <v>55</v>
      </c>
      <c r="C5" s="167" t="s">
        <v>0</v>
      </c>
      <c r="D5" s="168"/>
      <c r="E5" s="169"/>
      <c r="F5" s="167" t="s">
        <v>1</v>
      </c>
      <c r="G5" s="168"/>
      <c r="H5" s="169"/>
      <c r="I5" s="167" t="s">
        <v>2</v>
      </c>
      <c r="J5" s="168"/>
      <c r="K5" s="169"/>
    </row>
    <row r="6" spans="1:11" ht="31.5" customHeight="1">
      <c r="A6" s="172"/>
      <c r="B6" s="172"/>
      <c r="C6" s="74" t="s">
        <v>3</v>
      </c>
      <c r="D6" s="58" t="s">
        <v>4</v>
      </c>
      <c r="E6" s="58" t="s">
        <v>5</v>
      </c>
      <c r="F6" s="74" t="s">
        <v>3</v>
      </c>
      <c r="G6" s="58" t="s">
        <v>4</v>
      </c>
      <c r="H6" s="58" t="s">
        <v>5</v>
      </c>
      <c r="I6" s="28" t="s">
        <v>3</v>
      </c>
      <c r="J6" s="58" t="s">
        <v>4</v>
      </c>
      <c r="K6" s="58" t="s">
        <v>5</v>
      </c>
    </row>
    <row r="7" spans="1:11" ht="15" thickBot="1">
      <c r="A7" s="165" t="s">
        <v>6</v>
      </c>
      <c r="B7" s="214" t="s">
        <v>7</v>
      </c>
      <c r="C7" s="128">
        <v>8409</v>
      </c>
      <c r="D7" s="215">
        <f t="shared" ref="D7:D30" si="0">C7*1000/$D$4</f>
        <v>627.72469393848905</v>
      </c>
      <c r="E7" s="215">
        <f>C7*100/C$39</f>
        <v>17.417871494262396</v>
      </c>
      <c r="F7" s="128">
        <v>7040</v>
      </c>
      <c r="G7" s="215">
        <f t="shared" ref="G7:G30" si="1">F7*1000/$G$4</f>
        <v>96.964354581014817</v>
      </c>
      <c r="H7" s="215">
        <f>F7*100/F$39</f>
        <v>3.527036437693198</v>
      </c>
      <c r="I7" s="53">
        <f>C7+F7</f>
        <v>15449</v>
      </c>
      <c r="J7" s="215">
        <f t="shared" ref="J7:J30" si="2">I7*1000/$J$4</f>
        <v>179.63953488372093</v>
      </c>
      <c r="K7" s="215">
        <f>I7*100/I$39</f>
        <v>6.2324763291767358</v>
      </c>
    </row>
    <row r="8" spans="1:11">
      <c r="A8" s="166"/>
      <c r="B8" s="216" t="s">
        <v>8</v>
      </c>
      <c r="C8" s="129">
        <v>188</v>
      </c>
      <c r="D8" s="217">
        <f t="shared" si="0"/>
        <v>14.034040011943864</v>
      </c>
      <c r="E8" s="217">
        <f t="shared" ref="E8:E39" si="3">C8*100/C$39</f>
        <v>0.38941132606984546</v>
      </c>
      <c r="F8" s="129">
        <v>135</v>
      </c>
      <c r="G8" s="217">
        <f t="shared" si="1"/>
        <v>1.8594016858575284</v>
      </c>
      <c r="H8" s="217">
        <f t="shared" ref="H8:H39" si="4">F8*100/F$39</f>
        <v>6.7634931688718994E-2</v>
      </c>
      <c r="I8" s="99">
        <f t="shared" ref="I8:I35" si="5">C8+F8</f>
        <v>323</v>
      </c>
      <c r="J8" s="217">
        <f t="shared" si="2"/>
        <v>3.7558139534883721</v>
      </c>
      <c r="K8" s="217">
        <f t="shared" ref="K8:K39" si="6">I8*100/I$39</f>
        <v>0.13030551196349832</v>
      </c>
    </row>
    <row r="9" spans="1:11" ht="15" thickBot="1">
      <c r="A9" s="163" t="s">
        <v>9</v>
      </c>
      <c r="B9" s="214" t="s">
        <v>10</v>
      </c>
      <c r="C9" s="128">
        <v>115</v>
      </c>
      <c r="D9" s="215">
        <f t="shared" si="0"/>
        <v>8.5846521349656619</v>
      </c>
      <c r="E9" s="215">
        <f t="shared" si="3"/>
        <v>0.23820373669166081</v>
      </c>
      <c r="F9" s="128">
        <v>4454</v>
      </c>
      <c r="G9" s="215">
        <f t="shared" si="1"/>
        <v>61.346482287477272</v>
      </c>
      <c r="H9" s="215">
        <f t="shared" si="4"/>
        <v>2.2314517462337364</v>
      </c>
      <c r="I9" s="53">
        <f t="shared" si="5"/>
        <v>4569</v>
      </c>
      <c r="J9" s="215">
        <f t="shared" si="2"/>
        <v>53.127906976744185</v>
      </c>
      <c r="K9" s="215">
        <f t="shared" si="6"/>
        <v>1.8432380314588972</v>
      </c>
    </row>
    <row r="10" spans="1:11">
      <c r="A10" s="164"/>
      <c r="B10" s="216" t="s">
        <v>11</v>
      </c>
      <c r="C10" s="129">
        <v>14</v>
      </c>
      <c r="D10" s="217">
        <f t="shared" si="0"/>
        <v>1.0450880859958196</v>
      </c>
      <c r="E10" s="217">
        <f t="shared" si="3"/>
        <v>2.8998715771158704E-2</v>
      </c>
      <c r="F10" s="129">
        <v>1776</v>
      </c>
      <c r="G10" s="217">
        <f t="shared" si="1"/>
        <v>24.461462178392374</v>
      </c>
      <c r="H10" s="217">
        <f t="shared" si="4"/>
        <v>0.88977510132714766</v>
      </c>
      <c r="I10" s="99">
        <f t="shared" si="5"/>
        <v>1790</v>
      </c>
      <c r="J10" s="217">
        <f t="shared" si="2"/>
        <v>20.813953488372093</v>
      </c>
      <c r="K10" s="217">
        <f t="shared" si="6"/>
        <v>0.72212652140762223</v>
      </c>
    </row>
    <row r="11" spans="1:11" ht="14.25">
      <c r="A11" s="14" t="s">
        <v>12</v>
      </c>
      <c r="B11" s="218" t="s">
        <v>13</v>
      </c>
      <c r="C11" s="130">
        <v>87</v>
      </c>
      <c r="D11" s="219">
        <f t="shared" si="0"/>
        <v>6.4944759629740219</v>
      </c>
      <c r="E11" s="219">
        <f t="shared" si="3"/>
        <v>0.18020630514934338</v>
      </c>
      <c r="F11" s="131">
        <v>1084</v>
      </c>
      <c r="G11" s="219">
        <f t="shared" si="1"/>
        <v>14.930306870144896</v>
      </c>
      <c r="H11" s="219">
        <f t="shared" si="4"/>
        <v>0.54308345148571402</v>
      </c>
      <c r="I11" s="46">
        <f t="shared" si="5"/>
        <v>1171</v>
      </c>
      <c r="J11" s="219">
        <f t="shared" si="2"/>
        <v>13.616279069767442</v>
      </c>
      <c r="K11" s="219">
        <f t="shared" si="6"/>
        <v>0.47240790869738863</v>
      </c>
    </row>
    <row r="12" spans="1:11" ht="26.25" thickBot="1">
      <c r="A12" s="163" t="s">
        <v>14</v>
      </c>
      <c r="B12" s="214" t="s">
        <v>15</v>
      </c>
      <c r="C12" s="128">
        <v>221</v>
      </c>
      <c r="D12" s="215">
        <f t="shared" si="0"/>
        <v>16.497461928934012</v>
      </c>
      <c r="E12" s="215">
        <f t="shared" si="3"/>
        <v>0.45776544181614814</v>
      </c>
      <c r="F12" s="128">
        <v>13273</v>
      </c>
      <c r="G12" s="215">
        <f t="shared" si="1"/>
        <v>182.81361908434798</v>
      </c>
      <c r="H12" s="215">
        <f t="shared" si="4"/>
        <v>6.6497662837360538</v>
      </c>
      <c r="I12" s="53">
        <f t="shared" si="5"/>
        <v>13494</v>
      </c>
      <c r="J12" s="215">
        <f t="shared" si="2"/>
        <v>156.90697674418604</v>
      </c>
      <c r="K12" s="215">
        <f t="shared" si="6"/>
        <v>5.4437850725555617</v>
      </c>
    </row>
    <row r="13" spans="1:11">
      <c r="A13" s="164"/>
      <c r="B13" s="220" t="s">
        <v>16</v>
      </c>
      <c r="C13" s="129">
        <v>21</v>
      </c>
      <c r="D13" s="217">
        <f t="shared" si="0"/>
        <v>1.5676321289937294</v>
      </c>
      <c r="E13" s="217">
        <f t="shared" si="3"/>
        <v>4.3498073656738058E-2</v>
      </c>
      <c r="F13" s="129">
        <v>6873</v>
      </c>
      <c r="G13" s="217">
        <f t="shared" si="1"/>
        <v>94.664205828879957</v>
      </c>
      <c r="H13" s="217">
        <f t="shared" si="4"/>
        <v>3.4433695221967824</v>
      </c>
      <c r="I13" s="99">
        <f t="shared" si="5"/>
        <v>6894</v>
      </c>
      <c r="J13" s="217">
        <f t="shared" si="2"/>
        <v>80.162790697674424</v>
      </c>
      <c r="K13" s="217">
        <f t="shared" si="6"/>
        <v>2.7811956640134903</v>
      </c>
    </row>
    <row r="14" spans="1:11" ht="14.25">
      <c r="A14" s="13" t="s">
        <v>17</v>
      </c>
      <c r="B14" s="221" t="s">
        <v>18</v>
      </c>
      <c r="C14" s="131">
        <v>264</v>
      </c>
      <c r="D14" s="219">
        <f t="shared" si="0"/>
        <v>19.707375335921171</v>
      </c>
      <c r="E14" s="219">
        <f t="shared" si="3"/>
        <v>0.54683292597042132</v>
      </c>
      <c r="F14" s="131">
        <v>4712</v>
      </c>
      <c r="G14" s="219">
        <f t="shared" si="1"/>
        <v>64.900005509338328</v>
      </c>
      <c r="H14" s="219">
        <f t="shared" si="4"/>
        <v>2.3607096156832883</v>
      </c>
      <c r="I14" s="46">
        <f t="shared" si="5"/>
        <v>4976</v>
      </c>
      <c r="J14" s="219">
        <f t="shared" si="2"/>
        <v>57.860465116279073</v>
      </c>
      <c r="K14" s="219">
        <f t="shared" si="6"/>
        <v>2.0074310449856583</v>
      </c>
    </row>
    <row r="15" spans="1:11" ht="14.25">
      <c r="A15" s="13" t="s">
        <v>19</v>
      </c>
      <c r="B15" s="221" t="s">
        <v>20</v>
      </c>
      <c r="C15" s="131">
        <v>413</v>
      </c>
      <c r="D15" s="219">
        <f t="shared" si="0"/>
        <v>30.83009853687668</v>
      </c>
      <c r="E15" s="219">
        <f t="shared" si="3"/>
        <v>0.85546211524918181</v>
      </c>
      <c r="F15" s="131">
        <v>8621</v>
      </c>
      <c r="G15" s="219">
        <f t="shared" si="1"/>
        <v>118.74001432427966</v>
      </c>
      <c r="H15" s="219">
        <f t="shared" si="4"/>
        <v>4.3191166376921961</v>
      </c>
      <c r="I15" s="46">
        <f t="shared" si="5"/>
        <v>9034</v>
      </c>
      <c r="J15" s="219">
        <f t="shared" si="2"/>
        <v>105.04651162790698</v>
      </c>
      <c r="K15" s="219">
        <f t="shared" si="6"/>
        <v>3.6445201086013741</v>
      </c>
    </row>
    <row r="16" spans="1:11" ht="14.25">
      <c r="A16" s="14" t="s">
        <v>21</v>
      </c>
      <c r="B16" s="218" t="s">
        <v>22</v>
      </c>
      <c r="C16" s="131">
        <v>2452</v>
      </c>
      <c r="D16" s="219">
        <f t="shared" si="0"/>
        <v>183.03971334726785</v>
      </c>
      <c r="E16" s="219">
        <f t="shared" si="3"/>
        <v>5.0789179336343677</v>
      </c>
      <c r="F16" s="131">
        <v>12264</v>
      </c>
      <c r="G16" s="219">
        <f t="shared" si="1"/>
        <v>168.91631315079059</v>
      </c>
      <c r="H16" s="219">
        <f t="shared" si="4"/>
        <v>6.1442577942996275</v>
      </c>
      <c r="I16" s="46">
        <f t="shared" si="5"/>
        <v>14716</v>
      </c>
      <c r="J16" s="219">
        <f t="shared" si="2"/>
        <v>171.11627906976744</v>
      </c>
      <c r="K16" s="219">
        <f t="shared" si="6"/>
        <v>5.9367675357735026</v>
      </c>
    </row>
    <row r="17" spans="1:11" ht="14.25">
      <c r="A17" s="13" t="s">
        <v>23</v>
      </c>
      <c r="B17" s="221" t="s">
        <v>24</v>
      </c>
      <c r="C17" s="131">
        <v>694</v>
      </c>
      <c r="D17" s="219">
        <f t="shared" si="0"/>
        <v>51.806509405792774</v>
      </c>
      <c r="E17" s="219">
        <f t="shared" si="3"/>
        <v>1.4375077675131529</v>
      </c>
      <c r="F17" s="131">
        <v>4642</v>
      </c>
      <c r="G17" s="219">
        <f t="shared" si="1"/>
        <v>63.93587130185665</v>
      </c>
      <c r="H17" s="219">
        <f t="shared" si="4"/>
        <v>2.3256396511039523</v>
      </c>
      <c r="I17" s="46">
        <f t="shared" si="5"/>
        <v>5336</v>
      </c>
      <c r="J17" s="219">
        <f t="shared" si="2"/>
        <v>62.046511627906973</v>
      </c>
      <c r="K17" s="219">
        <f t="shared" si="6"/>
        <v>2.1526631945424985</v>
      </c>
    </row>
    <row r="18" spans="1:11" ht="15" customHeight="1" thickBot="1">
      <c r="A18" s="160" t="s">
        <v>25</v>
      </c>
      <c r="B18" s="222" t="s">
        <v>26</v>
      </c>
      <c r="C18" s="128">
        <v>317</v>
      </c>
      <c r="D18" s="223">
        <f t="shared" si="0"/>
        <v>23.663780232905346</v>
      </c>
      <c r="E18" s="223">
        <f t="shared" si="3"/>
        <v>0.656613778532665</v>
      </c>
      <c r="F18" s="128">
        <v>59873</v>
      </c>
      <c r="G18" s="223">
        <f t="shared" si="1"/>
        <v>824.65153435072443</v>
      </c>
      <c r="H18" s="223">
        <f t="shared" si="4"/>
        <v>29.99634270369387</v>
      </c>
      <c r="I18" s="53">
        <f t="shared" si="5"/>
        <v>60190</v>
      </c>
      <c r="J18" s="223">
        <f t="shared" si="2"/>
        <v>699.88372093023258</v>
      </c>
      <c r="K18" s="223">
        <f t="shared" si="6"/>
        <v>24.28200856062837</v>
      </c>
    </row>
    <row r="19" spans="1:11" ht="14.25">
      <c r="A19" s="161"/>
      <c r="B19" s="216" t="s">
        <v>27</v>
      </c>
      <c r="C19" s="132">
        <v>45</v>
      </c>
      <c r="D19" s="217">
        <f t="shared" si="0"/>
        <v>3.3592117049865631</v>
      </c>
      <c r="E19" s="217">
        <f t="shared" si="3"/>
        <v>9.3210157835867266E-2</v>
      </c>
      <c r="F19" s="129">
        <v>41919</v>
      </c>
      <c r="G19" s="217">
        <f t="shared" si="1"/>
        <v>577.36488347749435</v>
      </c>
      <c r="H19" s="217">
        <f t="shared" si="4"/>
        <v>21.001397788588232</v>
      </c>
      <c r="I19" s="99">
        <f t="shared" si="5"/>
        <v>41964</v>
      </c>
      <c r="J19" s="217">
        <f t="shared" si="2"/>
        <v>487.95348837209303</v>
      </c>
      <c r="K19" s="217">
        <f t="shared" si="6"/>
        <v>16.929227566675678</v>
      </c>
    </row>
    <row r="20" spans="1:11">
      <c r="A20" s="161"/>
      <c r="B20" s="224" t="s">
        <v>62</v>
      </c>
      <c r="C20" s="133"/>
      <c r="D20" s="225">
        <f t="shared" si="0"/>
        <v>0</v>
      </c>
      <c r="E20" s="225">
        <f t="shared" si="3"/>
        <v>0</v>
      </c>
      <c r="F20" s="133">
        <v>4249</v>
      </c>
      <c r="G20" s="225">
        <f t="shared" si="1"/>
        <v>58.522946394138067</v>
      </c>
      <c r="H20" s="225">
        <f t="shared" si="4"/>
        <v>2.1287468499656814</v>
      </c>
      <c r="I20" s="101">
        <f t="shared" si="5"/>
        <v>4249</v>
      </c>
      <c r="J20" s="225">
        <f t="shared" si="2"/>
        <v>49.406976744186046</v>
      </c>
      <c r="K20" s="225">
        <f t="shared" si="6"/>
        <v>1.7141427874083726</v>
      </c>
    </row>
    <row r="21" spans="1:11">
      <c r="A21" s="162"/>
      <c r="B21" s="226" t="s">
        <v>28</v>
      </c>
      <c r="C21" s="133">
        <v>1</v>
      </c>
      <c r="D21" s="225">
        <f t="shared" si="0"/>
        <v>7.4649148999701403E-2</v>
      </c>
      <c r="E21" s="225">
        <f t="shared" si="3"/>
        <v>2.0713368407970505E-3</v>
      </c>
      <c r="F21" s="133">
        <v>1938</v>
      </c>
      <c r="G21" s="225">
        <f t="shared" si="1"/>
        <v>26.692744201421409</v>
      </c>
      <c r="H21" s="225">
        <f t="shared" si="4"/>
        <v>0.97093701935361043</v>
      </c>
      <c r="I21" s="101">
        <f t="shared" si="5"/>
        <v>1939</v>
      </c>
      <c r="J21" s="225">
        <f t="shared" si="2"/>
        <v>22.546511627906977</v>
      </c>
      <c r="K21" s="225">
        <f t="shared" si="6"/>
        <v>0.78223649441864784</v>
      </c>
    </row>
    <row r="22" spans="1:11" ht="15" thickBot="1">
      <c r="A22" s="160" t="s">
        <v>29</v>
      </c>
      <c r="B22" s="222" t="s">
        <v>30</v>
      </c>
      <c r="C22" s="128">
        <v>22610</v>
      </c>
      <c r="D22" s="223">
        <f t="shared" si="0"/>
        <v>1687.8172588832488</v>
      </c>
      <c r="E22" s="223">
        <f t="shared" si="3"/>
        <v>46.832925970421307</v>
      </c>
      <c r="F22" s="128">
        <v>17803</v>
      </c>
      <c r="G22" s="223">
        <f t="shared" si="1"/>
        <v>245.20687565423393</v>
      </c>
      <c r="H22" s="223">
        <f t="shared" si="4"/>
        <v>8.9192939915130687</v>
      </c>
      <c r="I22" s="53">
        <f t="shared" si="5"/>
        <v>40413</v>
      </c>
      <c r="J22" s="223">
        <f t="shared" si="2"/>
        <v>469.91860465116281</v>
      </c>
      <c r="K22" s="223">
        <f t="shared" si="6"/>
        <v>16.303519055668289</v>
      </c>
    </row>
    <row r="23" spans="1:11">
      <c r="A23" s="161"/>
      <c r="B23" s="216" t="s">
        <v>31</v>
      </c>
      <c r="C23" s="129">
        <v>16924</v>
      </c>
      <c r="D23" s="217">
        <f t="shared" si="0"/>
        <v>1263.3621976709464</v>
      </c>
      <c r="E23" s="217">
        <f t="shared" si="3"/>
        <v>35.055304693649283</v>
      </c>
      <c r="F23" s="129">
        <v>5756</v>
      </c>
      <c r="G23" s="217">
        <f t="shared" si="1"/>
        <v>79.279378546636551</v>
      </c>
      <c r="H23" s="217">
        <f t="shared" si="4"/>
        <v>2.8837530874093815</v>
      </c>
      <c r="I23" s="99">
        <f t="shared" si="5"/>
        <v>22680</v>
      </c>
      <c r="J23" s="217">
        <f t="shared" si="2"/>
        <v>263.72093023255815</v>
      </c>
      <c r="K23" s="217">
        <f t="shared" si="6"/>
        <v>9.1496254220809341</v>
      </c>
    </row>
    <row r="24" spans="1:11">
      <c r="A24" s="161"/>
      <c r="B24" s="227" t="s">
        <v>53</v>
      </c>
      <c r="C24" s="133">
        <v>142</v>
      </c>
      <c r="D24" s="225">
        <f t="shared" si="0"/>
        <v>10.6001791579576</v>
      </c>
      <c r="E24" s="225">
        <f t="shared" si="3"/>
        <v>0.29412983139318116</v>
      </c>
      <c r="F24" s="133">
        <v>1177</v>
      </c>
      <c r="G24" s="225">
        <f t="shared" si="1"/>
        <v>16.211228031513414</v>
      </c>
      <c r="H24" s="225">
        <f t="shared" si="4"/>
        <v>0.58967640442683156</v>
      </c>
      <c r="I24" s="101">
        <f t="shared" si="5"/>
        <v>1319</v>
      </c>
      <c r="J24" s="225">
        <f t="shared" si="2"/>
        <v>15.337209302325581</v>
      </c>
      <c r="K24" s="225">
        <f t="shared" si="6"/>
        <v>0.53211445907075627</v>
      </c>
    </row>
    <row r="25" spans="1:11">
      <c r="A25" s="162"/>
      <c r="B25" s="227" t="s">
        <v>54</v>
      </c>
      <c r="C25" s="133">
        <v>3883</v>
      </c>
      <c r="D25" s="225">
        <f t="shared" si="0"/>
        <v>289.86264556584052</v>
      </c>
      <c r="E25" s="225">
        <f t="shared" si="3"/>
        <v>8.0430009528149462</v>
      </c>
      <c r="F25" s="133">
        <v>4091</v>
      </c>
      <c r="G25" s="225">
        <f t="shared" si="1"/>
        <v>56.3467577543937</v>
      </c>
      <c r="H25" s="225">
        <f t="shared" si="4"/>
        <v>2.0495889299151808</v>
      </c>
      <c r="I25" s="101">
        <f t="shared" si="5"/>
        <v>7974</v>
      </c>
      <c r="J25" s="225">
        <f t="shared" si="2"/>
        <v>92.720930232558146</v>
      </c>
      <c r="K25" s="225">
        <f t="shared" si="6"/>
        <v>3.2168921126840111</v>
      </c>
    </row>
    <row r="26" spans="1:11" ht="14.25">
      <c r="A26" s="14" t="s">
        <v>32</v>
      </c>
      <c r="B26" s="218" t="s">
        <v>33</v>
      </c>
      <c r="C26" s="131">
        <v>2137</v>
      </c>
      <c r="D26" s="228">
        <f t="shared" si="0"/>
        <v>159.5252314123619</v>
      </c>
      <c r="E26" s="228">
        <f t="shared" si="3"/>
        <v>4.4264468287832965</v>
      </c>
      <c r="F26" s="131">
        <v>9638</v>
      </c>
      <c r="G26" s="228">
        <f t="shared" si="1"/>
        <v>132.74750702440636</v>
      </c>
      <c r="H26" s="228">
        <f t="shared" si="4"/>
        <v>4.8286331230805457</v>
      </c>
      <c r="I26" s="46">
        <f t="shared" si="5"/>
        <v>11775</v>
      </c>
      <c r="J26" s="228">
        <f t="shared" si="2"/>
        <v>136.91860465116278</v>
      </c>
      <c r="K26" s="228">
        <f t="shared" si="6"/>
        <v>4.7503015584216497</v>
      </c>
    </row>
    <row r="27" spans="1:11" ht="14.25">
      <c r="A27" s="14" t="s">
        <v>34</v>
      </c>
      <c r="B27" s="218" t="s">
        <v>35</v>
      </c>
      <c r="C27" s="131">
        <v>3956</v>
      </c>
      <c r="D27" s="228">
        <f t="shared" si="0"/>
        <v>295.31203344281874</v>
      </c>
      <c r="E27" s="228">
        <f t="shared" si="3"/>
        <v>8.194208542193131</v>
      </c>
      <c r="F27" s="131">
        <v>8342</v>
      </c>
      <c r="G27" s="228">
        <f t="shared" si="1"/>
        <v>114.8972508401741</v>
      </c>
      <c r="H27" s="228">
        <f t="shared" si="4"/>
        <v>4.1793377788688435</v>
      </c>
      <c r="I27" s="46">
        <f t="shared" si="5"/>
        <v>12298</v>
      </c>
      <c r="J27" s="228">
        <f t="shared" si="2"/>
        <v>143</v>
      </c>
      <c r="K27" s="228">
        <f t="shared" si="6"/>
        <v>4.9612915979167251</v>
      </c>
    </row>
    <row r="28" spans="1:11" ht="25.5">
      <c r="A28" s="14" t="s">
        <v>36</v>
      </c>
      <c r="B28" s="218" t="s">
        <v>37</v>
      </c>
      <c r="C28" s="130">
        <v>819</v>
      </c>
      <c r="D28" s="219">
        <f t="shared" si="0"/>
        <v>61.137653030755452</v>
      </c>
      <c r="E28" s="219">
        <f t="shared" si="3"/>
        <v>1.6964248726127842</v>
      </c>
      <c r="F28" s="131">
        <v>17404</v>
      </c>
      <c r="G28" s="219">
        <f t="shared" si="1"/>
        <v>239.71131067158834</v>
      </c>
      <c r="H28" s="219">
        <f t="shared" si="4"/>
        <v>8.719395193410854</v>
      </c>
      <c r="I28" s="46">
        <f t="shared" si="5"/>
        <v>18223</v>
      </c>
      <c r="J28" s="219">
        <f t="shared" si="2"/>
        <v>211.8953488372093</v>
      </c>
      <c r="K28" s="219">
        <f t="shared" si="6"/>
        <v>7.3515707260397214</v>
      </c>
    </row>
    <row r="29" spans="1:11" ht="15" thickBot="1">
      <c r="A29" s="163" t="s">
        <v>38</v>
      </c>
      <c r="B29" s="229" t="s">
        <v>39</v>
      </c>
      <c r="C29" s="128">
        <v>1314</v>
      </c>
      <c r="D29" s="223">
        <f t="shared" si="0"/>
        <v>98.088981785607643</v>
      </c>
      <c r="E29" s="223">
        <f t="shared" si="3"/>
        <v>2.721736608807324</v>
      </c>
      <c r="F29" s="128">
        <v>15478</v>
      </c>
      <c r="G29" s="223">
        <f t="shared" si="1"/>
        <v>213.18384662002094</v>
      </c>
      <c r="H29" s="223">
        <f t="shared" si="4"/>
        <v>7.7544701679851302</v>
      </c>
      <c r="I29" s="53">
        <f t="shared" si="5"/>
        <v>16792</v>
      </c>
      <c r="J29" s="223">
        <f t="shared" si="2"/>
        <v>195.25581395348837</v>
      </c>
      <c r="K29" s="223">
        <f t="shared" si="6"/>
        <v>6.7742729315512813</v>
      </c>
    </row>
    <row r="30" spans="1:11">
      <c r="A30" s="164"/>
      <c r="B30" s="220" t="s">
        <v>40</v>
      </c>
      <c r="C30" s="129">
        <v>733</v>
      </c>
      <c r="D30" s="217">
        <f t="shared" si="0"/>
        <v>54.717826216781127</v>
      </c>
      <c r="E30" s="217">
        <f t="shared" si="3"/>
        <v>1.5182899043042379</v>
      </c>
      <c r="F30" s="129">
        <v>4560</v>
      </c>
      <c r="G30" s="217">
        <f t="shared" si="1"/>
        <v>62.80645694452096</v>
      </c>
      <c r="H30" s="217">
        <f t="shared" si="4"/>
        <v>2.2845576925967306</v>
      </c>
      <c r="I30" s="99">
        <f t="shared" si="5"/>
        <v>5293</v>
      </c>
      <c r="J30" s="217">
        <f t="shared" si="2"/>
        <v>61.546511627906973</v>
      </c>
      <c r="K30" s="217">
        <f t="shared" si="6"/>
        <v>2.1353160211232094</v>
      </c>
    </row>
    <row r="31" spans="1:11" ht="14.25">
      <c r="A31" s="14" t="s">
        <v>41</v>
      </c>
      <c r="B31" s="218" t="s">
        <v>42</v>
      </c>
      <c r="C31" s="131">
        <v>48</v>
      </c>
      <c r="D31" s="228">
        <f t="shared" ref="D31:D39" si="7">C31*1000/$D$4</f>
        <v>3.5831591519856674</v>
      </c>
      <c r="E31" s="228">
        <f t="shared" si="3"/>
        <v>9.9424168358258416E-2</v>
      </c>
      <c r="F31" s="131">
        <v>1399</v>
      </c>
      <c r="G31" s="228">
        <f t="shared" ref="G31:G39" si="8">F31*1000/$G$4</f>
        <v>19.268910803812464</v>
      </c>
      <c r="H31" s="228">
        <f t="shared" si="4"/>
        <v>0.70089829209272503</v>
      </c>
      <c r="I31" s="46">
        <f t="shared" si="5"/>
        <v>1447</v>
      </c>
      <c r="J31" s="228">
        <f t="shared" ref="J31:J39" si="9">I31*1000/$J$4</f>
        <v>16.825581395348838</v>
      </c>
      <c r="K31" s="228">
        <f t="shared" si="6"/>
        <v>0.58375255669096615</v>
      </c>
    </row>
    <row r="32" spans="1:11" ht="22.5" customHeight="1">
      <c r="A32" s="14" t="s">
        <v>43</v>
      </c>
      <c r="B32" s="10" t="s">
        <v>44</v>
      </c>
      <c r="C32" s="131">
        <v>146</v>
      </c>
      <c r="D32" s="19">
        <f t="shared" si="7"/>
        <v>10.898775753956405</v>
      </c>
      <c r="E32" s="19">
        <f t="shared" si="3"/>
        <v>0.30241517875636936</v>
      </c>
      <c r="F32" s="46"/>
      <c r="G32" s="19">
        <f t="shared" si="8"/>
        <v>0</v>
      </c>
      <c r="H32" s="19">
        <f t="shared" si="4"/>
        <v>0</v>
      </c>
      <c r="I32" s="63">
        <f t="shared" si="5"/>
        <v>146</v>
      </c>
      <c r="J32" s="19">
        <f t="shared" si="9"/>
        <v>1.6976744186046511</v>
      </c>
      <c r="K32" s="19">
        <f t="shared" si="6"/>
        <v>5.8899705098051869E-2</v>
      </c>
    </row>
    <row r="33" spans="1:11" ht="14.25">
      <c r="A33" s="14" t="s">
        <v>45</v>
      </c>
      <c r="B33" s="10" t="s">
        <v>46</v>
      </c>
      <c r="C33" s="131">
        <v>617</v>
      </c>
      <c r="D33" s="17">
        <f t="shared" si="7"/>
        <v>46.058524932815764</v>
      </c>
      <c r="E33" s="17">
        <f t="shared" si="3"/>
        <v>1.27801483077178</v>
      </c>
      <c r="F33" s="131">
        <v>72</v>
      </c>
      <c r="G33" s="17">
        <f t="shared" si="8"/>
        <v>0.99168089912401525</v>
      </c>
      <c r="H33" s="17">
        <f t="shared" si="4"/>
        <v>3.6071963567316796E-2</v>
      </c>
      <c r="I33" s="63">
        <f t="shared" si="5"/>
        <v>689</v>
      </c>
      <c r="J33" s="17">
        <f t="shared" si="9"/>
        <v>8.0116279069767433</v>
      </c>
      <c r="K33" s="17">
        <f t="shared" si="6"/>
        <v>0.27795819734628591</v>
      </c>
    </row>
    <row r="34" spans="1:11" ht="14.25">
      <c r="A34" s="14" t="s">
        <v>47</v>
      </c>
      <c r="B34" s="10" t="s">
        <v>48</v>
      </c>
      <c r="C34" s="131">
        <v>2104</v>
      </c>
      <c r="D34" s="17">
        <f t="shared" si="7"/>
        <v>157.06180949537176</v>
      </c>
      <c r="E34" s="17">
        <f t="shared" si="3"/>
        <v>4.358092713036994</v>
      </c>
      <c r="F34" s="131">
        <v>3932</v>
      </c>
      <c r="G34" s="17">
        <f t="shared" si="8"/>
        <v>54.156795768828161</v>
      </c>
      <c r="H34" s="17">
        <f t="shared" si="4"/>
        <v>1.9699300103706896</v>
      </c>
      <c r="I34" s="63">
        <f t="shared" si="5"/>
        <v>6036</v>
      </c>
      <c r="J34" s="17">
        <f t="shared" si="9"/>
        <v>70.186046511627907</v>
      </c>
      <c r="K34" s="17">
        <f t="shared" si="6"/>
        <v>2.4350590409030213</v>
      </c>
    </row>
    <row r="35" spans="1:11" ht="15" thickBot="1">
      <c r="A35" s="72" t="s">
        <v>49</v>
      </c>
      <c r="B35" s="32" t="s">
        <v>50</v>
      </c>
      <c r="C35" s="128">
        <v>1497</v>
      </c>
      <c r="D35" s="49">
        <f t="shared" si="7"/>
        <v>111.749776052553</v>
      </c>
      <c r="E35" s="49">
        <f t="shared" si="3"/>
        <v>3.1007912506731845</v>
      </c>
      <c r="F35" s="128">
        <v>8436</v>
      </c>
      <c r="G35" s="49">
        <f t="shared" si="8"/>
        <v>116.19194534736378</v>
      </c>
      <c r="H35" s="49">
        <f t="shared" si="4"/>
        <v>4.2264317313039514</v>
      </c>
      <c r="I35" s="62">
        <f t="shared" si="5"/>
        <v>9933</v>
      </c>
      <c r="J35" s="49">
        <f t="shared" si="9"/>
        <v>115.5</v>
      </c>
      <c r="K35" s="49">
        <f t="shared" si="6"/>
        <v>4.0071970598558169</v>
      </c>
    </row>
    <row r="36" spans="1:11" s="159" customFormat="1" ht="15" thickBot="1">
      <c r="A36" s="14" t="s">
        <v>79</v>
      </c>
      <c r="B36" s="210" t="s">
        <v>80</v>
      </c>
      <c r="C36" s="128">
        <v>58</v>
      </c>
      <c r="D36" s="49">
        <f t="shared" ref="D36" si="10">C36*1000/$D$4</f>
        <v>4.3296506419826812</v>
      </c>
      <c r="E36" s="49">
        <f t="shared" ref="E36" si="11">C36*100/C$39</f>
        <v>0.12013753676622893</v>
      </c>
      <c r="F36" s="128">
        <v>1134</v>
      </c>
      <c r="G36" s="49">
        <f t="shared" ref="G36" si="12">F36*1000/$G$4</f>
        <v>15.618974161203239</v>
      </c>
      <c r="H36" s="49">
        <f t="shared" ref="H36" si="13">F36*100/F$39</f>
        <v>0.56813342618523954</v>
      </c>
      <c r="I36" s="62">
        <f t="shared" ref="I36" si="14">C36+F36</f>
        <v>1192</v>
      </c>
      <c r="J36" s="49">
        <f t="shared" ref="J36" si="15">I36*1000/$J$4</f>
        <v>13.86046511627907</v>
      </c>
      <c r="K36" s="49">
        <f t="shared" ref="K36" si="16">I36*100/I$39</f>
        <v>0.48087978408820431</v>
      </c>
    </row>
    <row r="37" spans="1:11" s="159" customFormat="1" ht="14.25">
      <c r="A37" s="211"/>
      <c r="B37" s="212" t="s">
        <v>81</v>
      </c>
      <c r="C37" s="131">
        <v>10</v>
      </c>
      <c r="D37" s="217">
        <f t="shared" ref="D37" si="17">C37*1000/$D$4</f>
        <v>0.74649148999701398</v>
      </c>
      <c r="E37" s="217">
        <f t="shared" ref="E37" si="18">C37*100/C$39</f>
        <v>2.0713368407970504E-2</v>
      </c>
      <c r="F37" s="129">
        <v>705</v>
      </c>
      <c r="G37" s="217">
        <f t="shared" ref="G37" si="19">F37*1000/$G$4</f>
        <v>9.7102088039226491</v>
      </c>
      <c r="H37" s="217">
        <f t="shared" ref="H37" si="20">F37*100/F$39</f>
        <v>0.3532046432633103</v>
      </c>
      <c r="I37" s="99">
        <f t="shared" ref="I37" si="21">C37+F37</f>
        <v>715</v>
      </c>
      <c r="J37" s="217">
        <f t="shared" ref="J37" si="22">I37*1000/$J$4</f>
        <v>8.3139534883720927</v>
      </c>
      <c r="K37" s="217">
        <f t="shared" ref="K37" si="23">I37*100/I$39</f>
        <v>0.28844718592539104</v>
      </c>
    </row>
    <row r="38" spans="1:11" s="159" customFormat="1" ht="14.25">
      <c r="A38" s="213"/>
      <c r="B38" s="212" t="s">
        <v>82</v>
      </c>
      <c r="C38" s="131">
        <v>48</v>
      </c>
      <c r="D38" s="217">
        <f t="shared" ref="D38" si="24">C38*1000/$D$4</f>
        <v>3.5831591519856674</v>
      </c>
      <c r="E38" s="217">
        <f t="shared" ref="E38" si="25">C38*100/C$39</f>
        <v>9.9424168358258416E-2</v>
      </c>
      <c r="F38" s="129">
        <v>429</v>
      </c>
      <c r="G38" s="217">
        <f t="shared" ref="G38" si="26">F38*1000/$G$4</f>
        <v>5.9087653572805907</v>
      </c>
      <c r="H38" s="217">
        <f t="shared" ref="H38" si="27">F38*100/F$39</f>
        <v>0.21492878292192924</v>
      </c>
      <c r="I38" s="99">
        <f t="shared" ref="I38" si="28">C38+F38</f>
        <v>477</v>
      </c>
      <c r="J38" s="217">
        <f t="shared" ref="J38" si="29">I38*1000/$J$4</f>
        <v>5.5465116279069768</v>
      </c>
      <c r="K38" s="217">
        <f t="shared" ref="K38" si="30">I38*100/I$39</f>
        <v>0.1924325981628133</v>
      </c>
    </row>
    <row r="39" spans="1:11" ht="15">
      <c r="A39" s="71"/>
      <c r="B39" s="67" t="s">
        <v>51</v>
      </c>
      <c r="C39" s="70">
        <f>C7+C9+C11+C12+SUM(C14:C18)+C22+SUM(C26:C29)+SUM(C31:C36)</f>
        <v>48278</v>
      </c>
      <c r="D39" s="54">
        <f t="shared" si="7"/>
        <v>3603.9116154075846</v>
      </c>
      <c r="E39" s="54">
        <f t="shared" si="3"/>
        <v>100</v>
      </c>
      <c r="F39" s="70">
        <f>F7+F9+F11+F12+SUM(F14:F18)+F22+SUM(F26:F29)+SUM(F31:F36)</f>
        <v>199601</v>
      </c>
      <c r="G39" s="54">
        <f t="shared" si="8"/>
        <v>2749.1735992507301</v>
      </c>
      <c r="H39" s="54">
        <f t="shared" si="4"/>
        <v>100</v>
      </c>
      <c r="I39" s="70">
        <f>I7+I9+I11+I12+SUM(I14:I18)+I22+SUM(I26:I29)+SUM(I31:I36)</f>
        <v>247879</v>
      </c>
      <c r="J39" s="54">
        <f t="shared" si="9"/>
        <v>2882.3139534883721</v>
      </c>
      <c r="K39" s="54">
        <f t="shared" si="6"/>
        <v>100</v>
      </c>
    </row>
    <row r="40" spans="1:11" ht="15">
      <c r="B40" s="111"/>
      <c r="C40" s="105"/>
    </row>
    <row r="41" spans="1:11">
      <c r="B41" s="111" t="s">
        <v>83</v>
      </c>
    </row>
  </sheetData>
  <mergeCells count="12">
    <mergeCell ref="F5:H5"/>
    <mergeCell ref="C5:E5"/>
    <mergeCell ref="I5:K5"/>
    <mergeCell ref="A2:K2"/>
    <mergeCell ref="A5:A6"/>
    <mergeCell ref="B5:B6"/>
    <mergeCell ref="A22:A25"/>
    <mergeCell ref="A29:A30"/>
    <mergeCell ref="A7:A8"/>
    <mergeCell ref="A9:A10"/>
    <mergeCell ref="A12:A13"/>
    <mergeCell ref="A18:A21"/>
  </mergeCells>
  <phoneticPr fontId="0" type="noConversion"/>
  <printOptions horizontalCentered="1" verticalCentered="1"/>
  <pageMargins left="0.74803149606299213" right="0.74803149606299213" top="0.15748031496062992" bottom="0.39370078740157483" header="0" footer="0"/>
  <pageSetup paperSize="9" scale="8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7" tint="0.39997558519241921"/>
  </sheetPr>
  <dimension ref="A1:K41"/>
  <sheetViews>
    <sheetView workbookViewId="0">
      <selection activeCell="G14" sqref="G14"/>
    </sheetView>
  </sheetViews>
  <sheetFormatPr defaultRowHeight="12.75"/>
  <cols>
    <col min="1" max="1" width="6" style="26" customWidth="1"/>
    <col min="2" max="2" width="53.7109375" customWidth="1"/>
    <col min="3" max="3" width="9.140625" style="5" customWidth="1"/>
    <col min="4" max="4" width="10.42578125" customWidth="1"/>
    <col min="6" max="6" width="9.140625" style="5" customWidth="1"/>
    <col min="7" max="7" width="10.42578125" customWidth="1"/>
    <col min="10" max="10" width="10" customWidth="1"/>
  </cols>
  <sheetData>
    <row r="1" spans="1:11" ht="6.75" customHeight="1"/>
    <row r="2" spans="1:11">
      <c r="A2" s="186" t="s">
        <v>77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7.5" customHeight="1">
      <c r="A3" s="47"/>
      <c r="B3" s="1"/>
      <c r="C3" s="106"/>
      <c r="D3" s="1"/>
      <c r="E3" s="1"/>
      <c r="F3" s="106"/>
      <c r="G3" s="1"/>
      <c r="H3" s="3"/>
      <c r="I3" s="3"/>
      <c r="J3" s="3"/>
      <c r="K3" s="3"/>
    </row>
    <row r="4" spans="1:11">
      <c r="A4" s="48"/>
      <c r="D4" s="261">
        <v>325.5</v>
      </c>
      <c r="E4" s="5"/>
      <c r="G4" s="5">
        <v>1859</v>
      </c>
      <c r="H4" s="5"/>
      <c r="I4" s="5"/>
      <c r="J4" s="261">
        <f>SUM(D4:G4)</f>
        <v>2184.5</v>
      </c>
    </row>
    <row r="5" spans="1:11">
      <c r="A5" s="171" t="s">
        <v>57</v>
      </c>
      <c r="B5" s="171" t="s">
        <v>55</v>
      </c>
      <c r="C5" s="73" t="s">
        <v>0</v>
      </c>
      <c r="D5" s="8"/>
      <c r="E5" s="9"/>
      <c r="F5" s="73" t="s">
        <v>1</v>
      </c>
      <c r="G5" s="8"/>
      <c r="H5" s="9"/>
      <c r="I5" s="7" t="s">
        <v>2</v>
      </c>
      <c r="J5" s="8"/>
      <c r="K5" s="9"/>
    </row>
    <row r="6" spans="1:11" ht="26.25" customHeight="1">
      <c r="A6" s="172"/>
      <c r="B6" s="172"/>
      <c r="C6" s="74" t="s">
        <v>3</v>
      </c>
      <c r="D6" s="28" t="s">
        <v>4</v>
      </c>
      <c r="E6" s="28" t="s">
        <v>5</v>
      </c>
      <c r="F6" s="74" t="s">
        <v>3</v>
      </c>
      <c r="G6" s="28" t="s">
        <v>4</v>
      </c>
      <c r="H6" s="28" t="s">
        <v>5</v>
      </c>
      <c r="I6" s="28" t="s">
        <v>3</v>
      </c>
      <c r="J6" s="28" t="s">
        <v>4</v>
      </c>
      <c r="K6" s="28" t="s">
        <v>5</v>
      </c>
    </row>
    <row r="7" spans="1:11" s="65" customFormat="1" ht="15" thickBot="1">
      <c r="A7" s="205" t="s">
        <v>6</v>
      </c>
      <c r="B7" s="69" t="s">
        <v>7</v>
      </c>
      <c r="C7" s="53"/>
      <c r="D7" s="42">
        <f t="shared" ref="D7:D39" si="0">C7*1000/$D$4</f>
        <v>0</v>
      </c>
      <c r="E7" s="42">
        <f t="shared" ref="E7:E39" si="1">C7*100/C$39</f>
        <v>0</v>
      </c>
      <c r="F7" s="53"/>
      <c r="G7" s="42">
        <f t="shared" ref="G7:G39" si="2">F7*1000/$G$4</f>
        <v>0</v>
      </c>
      <c r="H7" s="42">
        <f t="shared" ref="H7:H39" si="3">F7*100/F$39</f>
        <v>0</v>
      </c>
      <c r="I7" s="62">
        <f t="shared" ref="I7:I38" si="4">C7+F7</f>
        <v>0</v>
      </c>
      <c r="J7" s="42">
        <f t="shared" ref="J7:J39" si="5">I7*1000/$J$4</f>
        <v>0</v>
      </c>
      <c r="K7" s="42">
        <f t="shared" ref="K7:K39" si="6">I7*100/I$39</f>
        <v>0</v>
      </c>
    </row>
    <row r="8" spans="1:11">
      <c r="A8" s="206"/>
      <c r="B8" s="216" t="s">
        <v>8</v>
      </c>
      <c r="C8" s="99"/>
      <c r="D8" s="245">
        <f t="shared" si="0"/>
        <v>0</v>
      </c>
      <c r="E8" s="245">
        <f t="shared" si="1"/>
        <v>0</v>
      </c>
      <c r="F8" s="99"/>
      <c r="G8" s="245">
        <f t="shared" si="2"/>
        <v>0</v>
      </c>
      <c r="H8" s="245">
        <f t="shared" si="3"/>
        <v>0</v>
      </c>
      <c r="I8" s="99">
        <f t="shared" si="4"/>
        <v>0</v>
      </c>
      <c r="J8" s="245">
        <f t="shared" si="5"/>
        <v>0</v>
      </c>
      <c r="K8" s="245">
        <f t="shared" si="6"/>
        <v>0</v>
      </c>
    </row>
    <row r="9" spans="1:11" s="65" customFormat="1" ht="15.75" customHeight="1" thickBot="1">
      <c r="A9" s="205" t="s">
        <v>9</v>
      </c>
      <c r="B9" s="262" t="s">
        <v>10</v>
      </c>
      <c r="C9" s="128"/>
      <c r="D9" s="254">
        <f t="shared" si="0"/>
        <v>0</v>
      </c>
      <c r="E9" s="254">
        <f t="shared" si="1"/>
        <v>0</v>
      </c>
      <c r="F9" s="53"/>
      <c r="G9" s="254">
        <f t="shared" si="2"/>
        <v>0</v>
      </c>
      <c r="H9" s="254">
        <f t="shared" si="3"/>
        <v>0</v>
      </c>
      <c r="I9" s="53">
        <f t="shared" si="4"/>
        <v>0</v>
      </c>
      <c r="J9" s="254">
        <f t="shared" si="5"/>
        <v>0</v>
      </c>
      <c r="K9" s="254">
        <f t="shared" si="6"/>
        <v>0</v>
      </c>
    </row>
    <row r="10" spans="1:11">
      <c r="A10" s="206"/>
      <c r="B10" s="216" t="s">
        <v>11</v>
      </c>
      <c r="C10" s="129"/>
      <c r="D10" s="245">
        <f t="shared" si="0"/>
        <v>0</v>
      </c>
      <c r="E10" s="245">
        <f t="shared" si="1"/>
        <v>0</v>
      </c>
      <c r="F10" s="99"/>
      <c r="G10" s="245">
        <f t="shared" si="2"/>
        <v>0</v>
      </c>
      <c r="H10" s="245">
        <f t="shared" si="3"/>
        <v>0</v>
      </c>
      <c r="I10" s="99">
        <f t="shared" si="4"/>
        <v>0</v>
      </c>
      <c r="J10" s="245">
        <f t="shared" si="5"/>
        <v>0</v>
      </c>
      <c r="K10" s="245">
        <f t="shared" si="6"/>
        <v>0</v>
      </c>
    </row>
    <row r="11" spans="1:11" s="65" customFormat="1" ht="17.25" customHeight="1">
      <c r="A11" s="64" t="s">
        <v>12</v>
      </c>
      <c r="B11" s="263" t="s">
        <v>13</v>
      </c>
      <c r="C11" s="131"/>
      <c r="D11" s="251">
        <f t="shared" si="0"/>
        <v>0</v>
      </c>
      <c r="E11" s="251">
        <f t="shared" si="1"/>
        <v>0</v>
      </c>
      <c r="F11" s="46"/>
      <c r="G11" s="251">
        <f t="shared" si="2"/>
        <v>0</v>
      </c>
      <c r="H11" s="251">
        <f t="shared" si="3"/>
        <v>0</v>
      </c>
      <c r="I11" s="46">
        <f t="shared" si="4"/>
        <v>0</v>
      </c>
      <c r="J11" s="251">
        <f t="shared" si="5"/>
        <v>0</v>
      </c>
      <c r="K11" s="251">
        <f t="shared" si="6"/>
        <v>0</v>
      </c>
    </row>
    <row r="12" spans="1:11" s="65" customFormat="1" ht="24.6" customHeight="1" thickBot="1">
      <c r="A12" s="205" t="s">
        <v>14</v>
      </c>
      <c r="B12" s="262" t="s">
        <v>63</v>
      </c>
      <c r="C12" s="128"/>
      <c r="D12" s="254">
        <f t="shared" si="0"/>
        <v>0</v>
      </c>
      <c r="E12" s="254">
        <f t="shared" si="1"/>
        <v>0</v>
      </c>
      <c r="F12" s="128">
        <v>51</v>
      </c>
      <c r="G12" s="254">
        <f t="shared" si="2"/>
        <v>27.43410435718128</v>
      </c>
      <c r="H12" s="254">
        <f t="shared" si="3"/>
        <v>4.2821158690176322</v>
      </c>
      <c r="I12" s="53">
        <f t="shared" si="4"/>
        <v>51</v>
      </c>
      <c r="J12" s="254">
        <f t="shared" si="5"/>
        <v>23.346303501945524</v>
      </c>
      <c r="K12" s="254">
        <f t="shared" si="6"/>
        <v>4.1463414634146343</v>
      </c>
    </row>
    <row r="13" spans="1:11">
      <c r="A13" s="206"/>
      <c r="B13" s="220" t="s">
        <v>16</v>
      </c>
      <c r="C13" s="129"/>
      <c r="D13" s="245">
        <f t="shared" si="0"/>
        <v>0</v>
      </c>
      <c r="E13" s="245">
        <f t="shared" si="1"/>
        <v>0</v>
      </c>
      <c r="F13" s="129">
        <v>51</v>
      </c>
      <c r="G13" s="245">
        <f t="shared" si="2"/>
        <v>27.43410435718128</v>
      </c>
      <c r="H13" s="245">
        <f t="shared" si="3"/>
        <v>4.2821158690176322</v>
      </c>
      <c r="I13" s="99">
        <f t="shared" si="4"/>
        <v>51</v>
      </c>
      <c r="J13" s="245">
        <f t="shared" si="5"/>
        <v>23.346303501945524</v>
      </c>
      <c r="K13" s="245">
        <f t="shared" si="6"/>
        <v>4.1463414634146343</v>
      </c>
    </row>
    <row r="14" spans="1:11" s="65" customFormat="1" ht="14.25">
      <c r="A14" s="66" t="s">
        <v>17</v>
      </c>
      <c r="B14" s="234" t="s">
        <v>18</v>
      </c>
      <c r="C14" s="131"/>
      <c r="D14" s="251">
        <f t="shared" si="0"/>
        <v>0</v>
      </c>
      <c r="E14" s="251">
        <f t="shared" si="1"/>
        <v>0</v>
      </c>
      <c r="F14" s="131">
        <v>27</v>
      </c>
      <c r="G14" s="251">
        <f t="shared" si="2"/>
        <v>14.523937600860679</v>
      </c>
      <c r="H14" s="251">
        <f t="shared" si="3"/>
        <v>2.2670025188916876</v>
      </c>
      <c r="I14" s="46">
        <f t="shared" si="4"/>
        <v>27</v>
      </c>
      <c r="J14" s="251">
        <f t="shared" si="5"/>
        <v>12.359807736324102</v>
      </c>
      <c r="K14" s="251">
        <f t="shared" si="6"/>
        <v>2.1951219512195124</v>
      </c>
    </row>
    <row r="15" spans="1:11" s="65" customFormat="1" ht="14.25">
      <c r="A15" s="66" t="s">
        <v>19</v>
      </c>
      <c r="B15" s="234" t="s">
        <v>20</v>
      </c>
      <c r="C15" s="131">
        <v>4</v>
      </c>
      <c r="D15" s="251">
        <f t="shared" si="0"/>
        <v>12.288786482334869</v>
      </c>
      <c r="E15" s="251">
        <f t="shared" si="1"/>
        <v>10.256410256410257</v>
      </c>
      <c r="F15" s="131">
        <v>82</v>
      </c>
      <c r="G15" s="251">
        <f t="shared" si="2"/>
        <v>44.109736417428728</v>
      </c>
      <c r="H15" s="251">
        <f t="shared" si="3"/>
        <v>6.884970612930311</v>
      </c>
      <c r="I15" s="46">
        <f t="shared" si="4"/>
        <v>86</v>
      </c>
      <c r="J15" s="251">
        <f t="shared" si="5"/>
        <v>39.36827649347677</v>
      </c>
      <c r="K15" s="251">
        <f t="shared" si="6"/>
        <v>6.9918699186991873</v>
      </c>
    </row>
    <row r="16" spans="1:11" s="65" customFormat="1" ht="14.25">
      <c r="A16" s="64" t="s">
        <v>21</v>
      </c>
      <c r="B16" s="235" t="s">
        <v>22</v>
      </c>
      <c r="C16" s="131">
        <v>10</v>
      </c>
      <c r="D16" s="251">
        <f t="shared" si="0"/>
        <v>30.721966205837173</v>
      </c>
      <c r="E16" s="251">
        <f t="shared" si="1"/>
        <v>25.641025641025642</v>
      </c>
      <c r="F16" s="131">
        <v>75</v>
      </c>
      <c r="G16" s="251">
        <f t="shared" si="2"/>
        <v>40.344271113501883</v>
      </c>
      <c r="H16" s="251">
        <f t="shared" si="3"/>
        <v>6.2972292191435768</v>
      </c>
      <c r="I16" s="46">
        <f t="shared" si="4"/>
        <v>85</v>
      </c>
      <c r="J16" s="251">
        <f t="shared" si="5"/>
        <v>38.910505836575872</v>
      </c>
      <c r="K16" s="251">
        <f t="shared" si="6"/>
        <v>6.9105691056910565</v>
      </c>
    </row>
    <row r="17" spans="1:11" s="65" customFormat="1" ht="14.25">
      <c r="A17" s="66" t="s">
        <v>23</v>
      </c>
      <c r="B17" s="234" t="s">
        <v>24</v>
      </c>
      <c r="C17" s="131"/>
      <c r="D17" s="251">
        <f t="shared" si="0"/>
        <v>0</v>
      </c>
      <c r="E17" s="251">
        <f t="shared" si="1"/>
        <v>0</v>
      </c>
      <c r="F17" s="131">
        <v>12</v>
      </c>
      <c r="G17" s="251">
        <f t="shared" si="2"/>
        <v>6.4550833781603014</v>
      </c>
      <c r="H17" s="251">
        <f t="shared" si="3"/>
        <v>1.0075566750629723</v>
      </c>
      <c r="I17" s="46">
        <f t="shared" si="4"/>
        <v>12</v>
      </c>
      <c r="J17" s="251">
        <f t="shared" si="5"/>
        <v>5.4932478828107119</v>
      </c>
      <c r="K17" s="251">
        <f t="shared" si="6"/>
        <v>0.97560975609756095</v>
      </c>
    </row>
    <row r="18" spans="1:11" s="65" customFormat="1" ht="18" customHeight="1" thickBot="1">
      <c r="A18" s="207" t="s">
        <v>25</v>
      </c>
      <c r="B18" s="229" t="s">
        <v>26</v>
      </c>
      <c r="C18" s="128"/>
      <c r="D18" s="254">
        <f t="shared" si="0"/>
        <v>0</v>
      </c>
      <c r="E18" s="254">
        <f t="shared" si="1"/>
        <v>0</v>
      </c>
      <c r="F18" s="128">
        <v>439</v>
      </c>
      <c r="G18" s="254">
        <f t="shared" si="2"/>
        <v>236.14846691769768</v>
      </c>
      <c r="H18" s="254">
        <f t="shared" si="3"/>
        <v>36.859781696053737</v>
      </c>
      <c r="I18" s="53">
        <f t="shared" si="4"/>
        <v>439</v>
      </c>
      <c r="J18" s="254">
        <f t="shared" si="5"/>
        <v>200.96131837949187</v>
      </c>
      <c r="K18" s="254">
        <f t="shared" si="6"/>
        <v>35.691056910569102</v>
      </c>
    </row>
    <row r="19" spans="1:11">
      <c r="A19" s="208"/>
      <c r="B19" s="216" t="s">
        <v>27</v>
      </c>
      <c r="C19" s="129"/>
      <c r="D19" s="245">
        <f t="shared" si="0"/>
        <v>0</v>
      </c>
      <c r="E19" s="245">
        <f t="shared" si="1"/>
        <v>0</v>
      </c>
      <c r="F19" s="129">
        <v>170</v>
      </c>
      <c r="G19" s="245">
        <f t="shared" si="2"/>
        <v>91.447014523937597</v>
      </c>
      <c r="H19" s="245">
        <f t="shared" si="3"/>
        <v>14.273719563392108</v>
      </c>
      <c r="I19" s="99">
        <f t="shared" si="4"/>
        <v>170</v>
      </c>
      <c r="J19" s="245">
        <f t="shared" si="5"/>
        <v>77.821011673151745</v>
      </c>
      <c r="K19" s="245">
        <f t="shared" si="6"/>
        <v>13.821138211382113</v>
      </c>
    </row>
    <row r="20" spans="1:11">
      <c r="A20" s="208"/>
      <c r="B20" s="224" t="s">
        <v>62</v>
      </c>
      <c r="C20" s="133"/>
      <c r="D20" s="251">
        <f t="shared" si="0"/>
        <v>0</v>
      </c>
      <c r="E20" s="251">
        <f t="shared" si="1"/>
        <v>0</v>
      </c>
      <c r="F20" s="133">
        <v>41</v>
      </c>
      <c r="G20" s="251">
        <f t="shared" si="2"/>
        <v>22.054868208714364</v>
      </c>
      <c r="H20" s="251">
        <f t="shared" si="3"/>
        <v>3.4424853064651555</v>
      </c>
      <c r="I20" s="101">
        <f t="shared" si="4"/>
        <v>41</v>
      </c>
      <c r="J20" s="251">
        <f t="shared" si="5"/>
        <v>18.7685969329366</v>
      </c>
      <c r="K20" s="251">
        <f t="shared" si="6"/>
        <v>3.3333333333333335</v>
      </c>
    </row>
    <row r="21" spans="1:11">
      <c r="A21" s="209"/>
      <c r="B21" s="226" t="s">
        <v>28</v>
      </c>
      <c r="C21" s="133"/>
      <c r="D21" s="251">
        <f t="shared" si="0"/>
        <v>0</v>
      </c>
      <c r="E21" s="251">
        <f t="shared" si="1"/>
        <v>0</v>
      </c>
      <c r="F21" s="133">
        <v>93</v>
      </c>
      <c r="G21" s="251">
        <f t="shared" si="2"/>
        <v>50.026896180742334</v>
      </c>
      <c r="H21" s="251">
        <f t="shared" si="3"/>
        <v>7.8085642317380355</v>
      </c>
      <c r="I21" s="101">
        <f t="shared" si="4"/>
        <v>93</v>
      </c>
      <c r="J21" s="251">
        <f t="shared" si="5"/>
        <v>42.572671091783015</v>
      </c>
      <c r="K21" s="251">
        <f t="shared" si="6"/>
        <v>7.5609756097560972</v>
      </c>
    </row>
    <row r="22" spans="1:11" s="65" customFormat="1" ht="19.5" customHeight="1" thickBot="1">
      <c r="A22" s="207" t="s">
        <v>29</v>
      </c>
      <c r="B22" s="264" t="s">
        <v>30</v>
      </c>
      <c r="C22" s="128">
        <v>21</v>
      </c>
      <c r="D22" s="254">
        <f t="shared" si="0"/>
        <v>64.516129032258064</v>
      </c>
      <c r="E22" s="254">
        <f t="shared" si="1"/>
        <v>53.846153846153847</v>
      </c>
      <c r="F22" s="128">
        <v>164</v>
      </c>
      <c r="G22" s="254">
        <f t="shared" si="2"/>
        <v>88.219472834857456</v>
      </c>
      <c r="H22" s="254">
        <f t="shared" si="3"/>
        <v>13.769941225860622</v>
      </c>
      <c r="I22" s="53">
        <f t="shared" si="4"/>
        <v>185</v>
      </c>
      <c r="J22" s="254">
        <f t="shared" si="5"/>
        <v>84.687571526665138</v>
      </c>
      <c r="K22" s="254">
        <f t="shared" si="6"/>
        <v>15.040650406504065</v>
      </c>
    </row>
    <row r="23" spans="1:11">
      <c r="A23" s="208"/>
      <c r="B23" s="216" t="s">
        <v>31</v>
      </c>
      <c r="C23" s="129">
        <v>21</v>
      </c>
      <c r="D23" s="245">
        <f t="shared" si="0"/>
        <v>64.516129032258064</v>
      </c>
      <c r="E23" s="245">
        <f t="shared" si="1"/>
        <v>53.846153846153847</v>
      </c>
      <c r="F23" s="129">
        <v>31</v>
      </c>
      <c r="G23" s="245">
        <f t="shared" si="2"/>
        <v>16.675632060247445</v>
      </c>
      <c r="H23" s="245">
        <f t="shared" si="3"/>
        <v>2.6028547439126783</v>
      </c>
      <c r="I23" s="99">
        <f t="shared" si="4"/>
        <v>52</v>
      </c>
      <c r="J23" s="245">
        <f t="shared" si="5"/>
        <v>23.804074158846419</v>
      </c>
      <c r="K23" s="245">
        <f t="shared" si="6"/>
        <v>4.2276422764227641</v>
      </c>
    </row>
    <row r="24" spans="1:11">
      <c r="A24" s="208"/>
      <c r="B24" s="227" t="s">
        <v>53</v>
      </c>
      <c r="C24" s="133"/>
      <c r="D24" s="251">
        <f t="shared" si="0"/>
        <v>0</v>
      </c>
      <c r="E24" s="251">
        <f t="shared" si="1"/>
        <v>0</v>
      </c>
      <c r="F24" s="133">
        <v>53</v>
      </c>
      <c r="G24" s="251">
        <f t="shared" si="2"/>
        <v>28.509951586874664</v>
      </c>
      <c r="H24" s="251">
        <f t="shared" si="3"/>
        <v>4.4500419815281278</v>
      </c>
      <c r="I24" s="101">
        <f t="shared" si="4"/>
        <v>53</v>
      </c>
      <c r="J24" s="251">
        <f t="shared" si="5"/>
        <v>24.26184481574731</v>
      </c>
      <c r="K24" s="251">
        <f t="shared" si="6"/>
        <v>4.308943089430894</v>
      </c>
    </row>
    <row r="25" spans="1:11">
      <c r="A25" s="209"/>
      <c r="B25" s="227" t="s">
        <v>54</v>
      </c>
      <c r="C25" s="133"/>
      <c r="D25" s="251">
        <f t="shared" si="0"/>
        <v>0</v>
      </c>
      <c r="E25" s="251">
        <f t="shared" si="1"/>
        <v>0</v>
      </c>
      <c r="F25" s="133">
        <v>30</v>
      </c>
      <c r="G25" s="251">
        <f t="shared" si="2"/>
        <v>16.137708445400754</v>
      </c>
      <c r="H25" s="251">
        <f t="shared" si="3"/>
        <v>2.5188916876574305</v>
      </c>
      <c r="I25" s="101">
        <f t="shared" si="4"/>
        <v>30</v>
      </c>
      <c r="J25" s="251">
        <f t="shared" si="5"/>
        <v>13.733119707026779</v>
      </c>
      <c r="K25" s="251">
        <f t="shared" si="6"/>
        <v>2.4390243902439024</v>
      </c>
    </row>
    <row r="26" spans="1:11" s="65" customFormat="1" ht="18.75" customHeight="1">
      <c r="A26" s="64" t="s">
        <v>32</v>
      </c>
      <c r="B26" s="263" t="s">
        <v>33</v>
      </c>
      <c r="C26" s="131"/>
      <c r="D26" s="251">
        <f t="shared" si="0"/>
        <v>0</v>
      </c>
      <c r="E26" s="251">
        <f t="shared" si="1"/>
        <v>0</v>
      </c>
      <c r="F26" s="131">
        <v>19</v>
      </c>
      <c r="G26" s="251">
        <f t="shared" si="2"/>
        <v>10.220548682087143</v>
      </c>
      <c r="H26" s="251">
        <f t="shared" si="3"/>
        <v>1.595298068849706</v>
      </c>
      <c r="I26" s="46">
        <f t="shared" si="4"/>
        <v>19</v>
      </c>
      <c r="J26" s="251">
        <f t="shared" si="5"/>
        <v>8.6976424811169597</v>
      </c>
      <c r="K26" s="251">
        <f t="shared" si="6"/>
        <v>1.5447154471544715</v>
      </c>
    </row>
    <row r="27" spans="1:11" s="65" customFormat="1" ht="14.25">
      <c r="A27" s="64" t="s">
        <v>34</v>
      </c>
      <c r="B27" s="263" t="s">
        <v>35</v>
      </c>
      <c r="C27" s="131"/>
      <c r="D27" s="251">
        <f t="shared" si="0"/>
        <v>0</v>
      </c>
      <c r="E27" s="251">
        <f t="shared" si="1"/>
        <v>0</v>
      </c>
      <c r="F27" s="131">
        <v>47</v>
      </c>
      <c r="G27" s="251">
        <f t="shared" si="2"/>
        <v>25.282409897794512</v>
      </c>
      <c r="H27" s="251">
        <f t="shared" si="3"/>
        <v>3.9462636439966414</v>
      </c>
      <c r="I27" s="46">
        <f t="shared" si="4"/>
        <v>47</v>
      </c>
      <c r="J27" s="251">
        <f t="shared" si="5"/>
        <v>21.515220874341956</v>
      </c>
      <c r="K27" s="251">
        <f t="shared" si="6"/>
        <v>3.821138211382114</v>
      </c>
    </row>
    <row r="28" spans="1:11" s="65" customFormat="1" ht="24" customHeight="1">
      <c r="A28" s="64" t="s">
        <v>36</v>
      </c>
      <c r="B28" s="263" t="s">
        <v>60</v>
      </c>
      <c r="C28" s="131"/>
      <c r="D28" s="251">
        <f t="shared" si="0"/>
        <v>0</v>
      </c>
      <c r="E28" s="251">
        <f t="shared" si="1"/>
        <v>0</v>
      </c>
      <c r="F28" s="131">
        <v>60</v>
      </c>
      <c r="G28" s="251">
        <f t="shared" si="2"/>
        <v>32.275416890801509</v>
      </c>
      <c r="H28" s="251">
        <f t="shared" si="3"/>
        <v>5.0377833753148611</v>
      </c>
      <c r="I28" s="46">
        <f t="shared" si="4"/>
        <v>60</v>
      </c>
      <c r="J28" s="251">
        <f t="shared" si="5"/>
        <v>27.466239414053558</v>
      </c>
      <c r="K28" s="251">
        <f t="shared" si="6"/>
        <v>4.8780487804878048</v>
      </c>
    </row>
    <row r="29" spans="1:11" s="65" customFormat="1" ht="15" thickBot="1">
      <c r="A29" s="205" t="s">
        <v>38</v>
      </c>
      <c r="B29" s="229" t="s">
        <v>39</v>
      </c>
      <c r="C29" s="128"/>
      <c r="D29" s="254">
        <f t="shared" si="0"/>
        <v>0</v>
      </c>
      <c r="E29" s="254">
        <f t="shared" si="1"/>
        <v>0</v>
      </c>
      <c r="F29" s="128">
        <v>105</v>
      </c>
      <c r="G29" s="254">
        <f t="shared" si="2"/>
        <v>56.481979558902637</v>
      </c>
      <c r="H29" s="254">
        <f t="shared" si="3"/>
        <v>8.8161209068010074</v>
      </c>
      <c r="I29" s="53">
        <f t="shared" si="4"/>
        <v>105</v>
      </c>
      <c r="J29" s="254">
        <f t="shared" si="5"/>
        <v>48.065918974593728</v>
      </c>
      <c r="K29" s="254">
        <f t="shared" si="6"/>
        <v>8.536585365853659</v>
      </c>
    </row>
    <row r="30" spans="1:11">
      <c r="A30" s="206"/>
      <c r="B30" s="220" t="s">
        <v>40</v>
      </c>
      <c r="C30" s="129"/>
      <c r="D30" s="245">
        <f t="shared" si="0"/>
        <v>0</v>
      </c>
      <c r="E30" s="245">
        <f t="shared" si="1"/>
        <v>0</v>
      </c>
      <c r="F30" s="129">
        <v>41</v>
      </c>
      <c r="G30" s="245">
        <f t="shared" si="2"/>
        <v>22.054868208714364</v>
      </c>
      <c r="H30" s="245">
        <f t="shared" si="3"/>
        <v>3.4424853064651555</v>
      </c>
      <c r="I30" s="99">
        <f t="shared" si="4"/>
        <v>41</v>
      </c>
      <c r="J30" s="245">
        <f t="shared" si="5"/>
        <v>18.7685969329366</v>
      </c>
      <c r="K30" s="245">
        <f t="shared" si="6"/>
        <v>3.3333333333333335</v>
      </c>
    </row>
    <row r="31" spans="1:11" s="65" customFormat="1" ht="20.25" customHeight="1">
      <c r="A31" s="64" t="s">
        <v>41</v>
      </c>
      <c r="B31" s="263" t="s">
        <v>42</v>
      </c>
      <c r="C31" s="131"/>
      <c r="D31" s="251">
        <f t="shared" si="0"/>
        <v>0</v>
      </c>
      <c r="E31" s="251">
        <f t="shared" si="1"/>
        <v>0</v>
      </c>
      <c r="F31" s="131"/>
      <c r="G31" s="251">
        <f t="shared" si="2"/>
        <v>0</v>
      </c>
      <c r="H31" s="251">
        <f t="shared" si="3"/>
        <v>0</v>
      </c>
      <c r="I31" s="46">
        <f t="shared" si="4"/>
        <v>0</v>
      </c>
      <c r="J31" s="251">
        <f t="shared" si="5"/>
        <v>0</v>
      </c>
      <c r="K31" s="251">
        <f t="shared" si="6"/>
        <v>0</v>
      </c>
    </row>
    <row r="32" spans="1:11" s="65" customFormat="1" ht="21.75" customHeight="1">
      <c r="A32" s="64" t="s">
        <v>43</v>
      </c>
      <c r="B32" s="263" t="s">
        <v>64</v>
      </c>
      <c r="C32" s="131"/>
      <c r="D32" s="251">
        <f t="shared" si="0"/>
        <v>0</v>
      </c>
      <c r="E32" s="251">
        <f t="shared" si="1"/>
        <v>0</v>
      </c>
      <c r="F32" s="131"/>
      <c r="G32" s="251">
        <f t="shared" si="2"/>
        <v>0</v>
      </c>
      <c r="H32" s="251">
        <f t="shared" si="3"/>
        <v>0</v>
      </c>
      <c r="I32" s="46">
        <f t="shared" si="4"/>
        <v>0</v>
      </c>
      <c r="J32" s="251">
        <f t="shared" si="5"/>
        <v>0</v>
      </c>
      <c r="K32" s="251">
        <f t="shared" si="6"/>
        <v>0</v>
      </c>
    </row>
    <row r="33" spans="1:11" s="65" customFormat="1" ht="14.25">
      <c r="A33" s="64" t="s">
        <v>45</v>
      </c>
      <c r="B33" s="263" t="s">
        <v>46</v>
      </c>
      <c r="C33" s="131">
        <v>1</v>
      </c>
      <c r="D33" s="251">
        <f t="shared" si="0"/>
        <v>3.0721966205837172</v>
      </c>
      <c r="E33" s="251">
        <f t="shared" si="1"/>
        <v>2.5641025641025643</v>
      </c>
      <c r="F33" s="131"/>
      <c r="G33" s="251">
        <f t="shared" si="2"/>
        <v>0</v>
      </c>
      <c r="H33" s="251">
        <f t="shared" si="3"/>
        <v>0</v>
      </c>
      <c r="I33" s="46">
        <f t="shared" si="4"/>
        <v>1</v>
      </c>
      <c r="J33" s="251">
        <f t="shared" si="5"/>
        <v>0.45777065690089264</v>
      </c>
      <c r="K33" s="251">
        <f t="shared" si="6"/>
        <v>8.1300813008130079E-2</v>
      </c>
    </row>
    <row r="34" spans="1:11" s="65" customFormat="1" ht="14.25">
      <c r="A34" s="64" t="s">
        <v>47</v>
      </c>
      <c r="B34" s="43" t="s">
        <v>48</v>
      </c>
      <c r="C34" s="131">
        <v>3</v>
      </c>
      <c r="D34" s="20">
        <f t="shared" si="0"/>
        <v>9.2165898617511512</v>
      </c>
      <c r="E34" s="20">
        <f t="shared" si="1"/>
        <v>7.6923076923076925</v>
      </c>
      <c r="F34" s="131">
        <v>53</v>
      </c>
      <c r="G34" s="20">
        <f t="shared" si="2"/>
        <v>28.509951586874664</v>
      </c>
      <c r="H34" s="20">
        <f t="shared" si="3"/>
        <v>4.4500419815281278</v>
      </c>
      <c r="I34" s="63">
        <f t="shared" si="4"/>
        <v>56</v>
      </c>
      <c r="J34" s="20">
        <f t="shared" si="5"/>
        <v>25.63515678644999</v>
      </c>
      <c r="K34" s="20">
        <f t="shared" si="6"/>
        <v>4.5528455284552845</v>
      </c>
    </row>
    <row r="35" spans="1:11" s="65" customFormat="1" ht="15" thickBot="1">
      <c r="A35" s="68" t="s">
        <v>49</v>
      </c>
      <c r="B35" s="69" t="s">
        <v>50</v>
      </c>
      <c r="C35" s="128"/>
      <c r="D35" s="42">
        <f t="shared" si="0"/>
        <v>0</v>
      </c>
      <c r="E35" s="42">
        <f t="shared" si="1"/>
        <v>0</v>
      </c>
      <c r="F35" s="128">
        <v>7</v>
      </c>
      <c r="G35" s="42">
        <f t="shared" si="2"/>
        <v>3.7654653039268422</v>
      </c>
      <c r="H35" s="42">
        <f t="shared" si="3"/>
        <v>0.58774139378673385</v>
      </c>
      <c r="I35" s="62">
        <f t="shared" si="4"/>
        <v>7</v>
      </c>
      <c r="J35" s="42">
        <f t="shared" si="5"/>
        <v>3.2043945983062487</v>
      </c>
      <c r="K35" s="42">
        <f t="shared" si="6"/>
        <v>0.56910569105691056</v>
      </c>
    </row>
    <row r="36" spans="1:11" s="65" customFormat="1" ht="15" thickBot="1">
      <c r="A36" s="14" t="s">
        <v>79</v>
      </c>
      <c r="B36" s="210" t="s">
        <v>80</v>
      </c>
      <c r="C36" s="128"/>
      <c r="D36" s="49">
        <f t="shared" si="0"/>
        <v>0</v>
      </c>
      <c r="E36" s="49">
        <f t="shared" si="1"/>
        <v>0</v>
      </c>
      <c r="F36" s="128">
        <v>50</v>
      </c>
      <c r="G36" s="49">
        <f t="shared" si="2"/>
        <v>26.89618074233459</v>
      </c>
      <c r="H36" s="49">
        <f t="shared" si="3"/>
        <v>4.1981528127623848</v>
      </c>
      <c r="I36" s="62">
        <f t="shared" si="4"/>
        <v>50</v>
      </c>
      <c r="J36" s="49">
        <f t="shared" si="5"/>
        <v>22.888532845044633</v>
      </c>
      <c r="K36" s="49">
        <f t="shared" si="6"/>
        <v>4.0650406504065044</v>
      </c>
    </row>
    <row r="37" spans="1:11" s="65" customFormat="1" ht="14.25">
      <c r="A37" s="211"/>
      <c r="B37" s="212" t="s">
        <v>81</v>
      </c>
      <c r="C37" s="131"/>
      <c r="D37" s="217">
        <f t="shared" si="0"/>
        <v>0</v>
      </c>
      <c r="E37" s="217">
        <f t="shared" si="1"/>
        <v>0</v>
      </c>
      <c r="F37" s="129">
        <v>30</v>
      </c>
      <c r="G37" s="217">
        <f t="shared" si="2"/>
        <v>16.137708445400754</v>
      </c>
      <c r="H37" s="217">
        <f t="shared" si="3"/>
        <v>2.5188916876574305</v>
      </c>
      <c r="I37" s="99">
        <f t="shared" si="4"/>
        <v>30</v>
      </c>
      <c r="J37" s="217">
        <f t="shared" si="5"/>
        <v>13.733119707026779</v>
      </c>
      <c r="K37" s="217">
        <f t="shared" si="6"/>
        <v>2.4390243902439024</v>
      </c>
    </row>
    <row r="38" spans="1:11" s="65" customFormat="1" ht="14.25">
      <c r="A38" s="213"/>
      <c r="B38" s="212" t="s">
        <v>82</v>
      </c>
      <c r="C38" s="131"/>
      <c r="D38" s="217">
        <f t="shared" si="0"/>
        <v>0</v>
      </c>
      <c r="E38" s="217">
        <f t="shared" si="1"/>
        <v>0</v>
      </c>
      <c r="F38" s="129">
        <v>20</v>
      </c>
      <c r="G38" s="217">
        <f t="shared" si="2"/>
        <v>10.758472296933835</v>
      </c>
      <c r="H38" s="217">
        <f t="shared" si="3"/>
        <v>1.6792611251049538</v>
      </c>
      <c r="I38" s="99">
        <f t="shared" si="4"/>
        <v>20</v>
      </c>
      <c r="J38" s="217">
        <f t="shared" si="5"/>
        <v>9.1554131380178525</v>
      </c>
      <c r="K38" s="217">
        <f t="shared" si="6"/>
        <v>1.6260162601626016</v>
      </c>
    </row>
    <row r="39" spans="1:11" ht="15">
      <c r="A39" s="71"/>
      <c r="B39" s="67" t="s">
        <v>51</v>
      </c>
      <c r="C39" s="70">
        <f>C7+C9+C11+C12+SUM(C14:C18)+C22+SUM(C26:C29)+SUM(C31:C36)</f>
        <v>39</v>
      </c>
      <c r="D39" s="54">
        <f t="shared" si="0"/>
        <v>119.81566820276498</v>
      </c>
      <c r="E39" s="54">
        <f t="shared" si="1"/>
        <v>100</v>
      </c>
      <c r="F39" s="70">
        <f>F7+F9+F11+F12+SUM(F14:F18)+F22+SUM(F26:F29)+SUM(F31:F36)</f>
        <v>1191</v>
      </c>
      <c r="G39" s="54">
        <f t="shared" si="2"/>
        <v>640.6670252824099</v>
      </c>
      <c r="H39" s="54">
        <f t="shared" si="3"/>
        <v>100</v>
      </c>
      <c r="I39" s="70">
        <f>I7+I9+I11+I12+SUM(I14:I18)+I22+SUM(I26:I29)+SUM(I31:I36)</f>
        <v>1230</v>
      </c>
      <c r="J39" s="54">
        <f t="shared" si="5"/>
        <v>563.05790798809801</v>
      </c>
      <c r="K39" s="54">
        <f t="shared" si="6"/>
        <v>100</v>
      </c>
    </row>
    <row r="40" spans="1:11">
      <c r="B40" s="111"/>
    </row>
    <row r="41" spans="1:11">
      <c r="B41" s="111"/>
    </row>
  </sheetData>
  <mergeCells count="9">
    <mergeCell ref="A2:K2"/>
    <mergeCell ref="A12:A13"/>
    <mergeCell ref="A18:A21"/>
    <mergeCell ref="A22:A25"/>
    <mergeCell ref="A29:A30"/>
    <mergeCell ref="A5:A6"/>
    <mergeCell ref="B5:B6"/>
    <mergeCell ref="A7:A8"/>
    <mergeCell ref="A9:A10"/>
  </mergeCells>
  <phoneticPr fontId="0" type="noConversion"/>
  <printOptions horizontalCentered="1" verticalCentered="1"/>
  <pageMargins left="0.74803149606299213" right="0.74803149606299213" top="0.15748031496062992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9"/>
    <pageSetUpPr fitToPage="1"/>
  </sheetPr>
  <dimension ref="A1:M42"/>
  <sheetViews>
    <sheetView workbookViewId="0">
      <selection activeCell="D4" sqref="D4"/>
    </sheetView>
  </sheetViews>
  <sheetFormatPr defaultRowHeight="12.75"/>
  <cols>
    <col min="1" max="1" width="6" style="26" customWidth="1"/>
    <col min="2" max="2" width="53.7109375" customWidth="1"/>
    <col min="3" max="3" width="9.5703125" bestFit="1" customWidth="1"/>
    <col min="4" max="4" width="10.42578125" customWidth="1"/>
    <col min="6" max="6" width="9.5703125" bestFit="1" customWidth="1"/>
    <col min="7" max="7" width="10.42578125" customWidth="1"/>
    <col min="9" max="9" width="9.5703125" bestFit="1" customWidth="1"/>
    <col min="10" max="10" width="10" customWidth="1"/>
    <col min="13" max="13" width="8.85546875" style="156"/>
  </cols>
  <sheetData>
    <row r="1" spans="1:13" ht="9" customHeight="1"/>
    <row r="2" spans="1:13">
      <c r="A2" s="47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8.25" customHeight="1">
      <c r="A3" s="47"/>
      <c r="B3" s="1"/>
      <c r="C3" s="1"/>
      <c r="D3" s="1"/>
      <c r="E3" s="1"/>
      <c r="F3" s="1"/>
      <c r="G3" s="1"/>
      <c r="H3" s="3"/>
      <c r="I3" s="3"/>
      <c r="J3" s="3"/>
      <c r="K3" s="3"/>
    </row>
    <row r="4" spans="1:13">
      <c r="A4" s="48"/>
      <c r="C4" s="5"/>
      <c r="D4" s="261">
        <v>35420</v>
      </c>
      <c r="E4" s="5"/>
      <c r="F4" s="5"/>
      <c r="G4" s="5">
        <v>195723</v>
      </c>
      <c r="H4" s="5"/>
      <c r="I4" s="5"/>
      <c r="J4" s="261">
        <f>SUM(D4:G4)</f>
        <v>231143</v>
      </c>
    </row>
    <row r="5" spans="1:13">
      <c r="A5" s="171" t="s">
        <v>57</v>
      </c>
      <c r="B5" s="171" t="s">
        <v>55</v>
      </c>
      <c r="C5" s="7" t="s">
        <v>0</v>
      </c>
      <c r="D5" s="8"/>
      <c r="E5" s="9"/>
      <c r="F5" s="7" t="s">
        <v>1</v>
      </c>
      <c r="G5" s="8"/>
      <c r="H5" s="9"/>
      <c r="I5" s="7" t="s">
        <v>2</v>
      </c>
      <c r="J5" s="8"/>
      <c r="K5" s="9"/>
    </row>
    <row r="6" spans="1:13" ht="29.25" customHeight="1">
      <c r="A6" s="172"/>
      <c r="B6" s="172"/>
      <c r="C6" s="28" t="s">
        <v>3</v>
      </c>
      <c r="D6" s="28" t="s">
        <v>4</v>
      </c>
      <c r="E6" s="28" t="s">
        <v>5</v>
      </c>
      <c r="F6" s="28" t="s">
        <v>3</v>
      </c>
      <c r="G6" s="28" t="s">
        <v>4</v>
      </c>
      <c r="H6" s="28" t="s">
        <v>5</v>
      </c>
      <c r="I6" s="28" t="s">
        <v>3</v>
      </c>
      <c r="J6" s="28" t="s">
        <v>4</v>
      </c>
      <c r="K6" s="28" t="s">
        <v>5</v>
      </c>
    </row>
    <row r="7" spans="1:13" ht="15" thickBot="1">
      <c r="A7" s="165" t="s">
        <v>6</v>
      </c>
      <c r="B7" s="32" t="s">
        <v>7</v>
      </c>
      <c r="C7" s="112">
        <f>В.Търново!C7+Г.Оряховица!C7+Елена!C7+Златарица!C7+Лясковец!C7+Павликени!C7+П.Тръмбеш!C7+Свищов!C7+Стражица!C7+Сухиндол!C7</f>
        <v>19511</v>
      </c>
      <c r="D7" s="59">
        <f t="shared" ref="D7:D39" si="0">C7*1000/$D$4</f>
        <v>550.84697910784871</v>
      </c>
      <c r="E7" s="59">
        <f>C7*100/C$39</f>
        <v>17.542550417636956</v>
      </c>
      <c r="F7" s="112">
        <f>В.Търново!F7+Г.Оряховица!F7+Елена!F7+Златарица!F7+Лясковец!F7+Павликени!F7+П.Тръмбеш!F7+Свищов!F7+Стражица!F7+Сухиндол!F7</f>
        <v>15099</v>
      </c>
      <c r="G7" s="41">
        <f t="shared" ref="G7:G39" si="1">F7*1000/$G$4</f>
        <v>77.144740270688672</v>
      </c>
      <c r="H7" s="41">
        <f>F7*100/F$39</f>
        <v>3.4380841999321445</v>
      </c>
      <c r="I7" s="62">
        <f t="shared" ref="I7:I38" si="2">C7+F7</f>
        <v>34610</v>
      </c>
      <c r="J7" s="41">
        <f t="shared" ref="J7:J39" si="3">I7*1000/$J$4</f>
        <v>149.73414725948871</v>
      </c>
      <c r="K7" s="158">
        <f>I7*100/I$39</f>
        <v>6.2882683188284672</v>
      </c>
    </row>
    <row r="8" spans="1:13" ht="12" customHeight="1">
      <c r="A8" s="166"/>
      <c r="B8" s="216" t="s">
        <v>8</v>
      </c>
      <c r="C8" s="99">
        <f>В.Търново!C8+Г.Оряховица!C8+Елена!C8+Златарица!C8+Лясковец!C8+Павликени!C8+П.Тръмбеш!C8+Свищов!C8+Стражица!C8+Сухиндол!C8</f>
        <v>500</v>
      </c>
      <c r="D8" s="217">
        <f t="shared" si="0"/>
        <v>14.116318464144552</v>
      </c>
      <c r="E8" s="217">
        <f>C8*100/C$39</f>
        <v>0.44955538971956732</v>
      </c>
      <c r="F8" s="99">
        <f>В.Търново!F8+Г.Оряховица!F8+Елена!F8+Златарица!F8+Лясковец!F8+Павликени!F8+П.Тръмбеш!F8+Свищов!F8+Стражица!F8+Сухиндол!F8</f>
        <v>209</v>
      </c>
      <c r="G8" s="274">
        <f t="shared" si="1"/>
        <v>1.0678356657112347</v>
      </c>
      <c r="H8" s="274">
        <f>F8*100/F$39</f>
        <v>4.7589879977867289E-2</v>
      </c>
      <c r="I8" s="255">
        <f t="shared" si="2"/>
        <v>709</v>
      </c>
      <c r="J8" s="274">
        <f t="shared" si="3"/>
        <v>3.0673652241253251</v>
      </c>
      <c r="K8" s="274">
        <f>I8*100/I$39</f>
        <v>0.12881774741546903</v>
      </c>
    </row>
    <row r="9" spans="1:13" ht="17.25" customHeight="1" thickBot="1">
      <c r="A9" s="165" t="s">
        <v>9</v>
      </c>
      <c r="B9" s="214" t="s">
        <v>10</v>
      </c>
      <c r="C9" s="275">
        <f>В.Търново!C9+Г.Оряховица!C9+Елена!C9+Златарица!C9+Лясковец!C9+Павликени!C9+П.Тръмбеш!C9+Свищов!C9+Стражица!C9+Сухиндол!C9</f>
        <v>276</v>
      </c>
      <c r="D9" s="276">
        <f t="shared" si="0"/>
        <v>7.7922077922077921</v>
      </c>
      <c r="E9" s="276">
        <f>C9*100/C$39</f>
        <v>0.24815457512520117</v>
      </c>
      <c r="F9" s="275">
        <f>В.Търново!F9+Г.Оряховица!F9+Елена!F9+Златарица!F9+Лясковец!F9+Павликени!F9+П.Тръмбеш!F9+Свищов!F9+Стражица!F9+Сухиндол!F9</f>
        <v>8859</v>
      </c>
      <c r="G9" s="158">
        <f t="shared" si="1"/>
        <v>45.262948146104442</v>
      </c>
      <c r="H9" s="158">
        <f>F9*100/F$39</f>
        <v>2.0172188838465375</v>
      </c>
      <c r="I9" s="53">
        <f t="shared" si="2"/>
        <v>9135</v>
      </c>
      <c r="J9" s="158">
        <f t="shared" si="3"/>
        <v>39.520989171205706</v>
      </c>
      <c r="K9" s="158">
        <f>I9*100/I$39</f>
        <v>1.6597321899017061</v>
      </c>
    </row>
    <row r="10" spans="1:13" ht="12" customHeight="1">
      <c r="A10" s="166"/>
      <c r="B10" s="216" t="s">
        <v>11</v>
      </c>
      <c r="C10" s="99">
        <f>В.Търново!C10+Г.Оряховица!C10+Елена!C10+Златарица!C10+Лясковец!C10+Павликени!C10+П.Тръмбеш!C10+Свищов!C10+Стражица!C10+Сухиндол!C10</f>
        <v>24</v>
      </c>
      <c r="D10" s="217">
        <f t="shared" si="0"/>
        <v>0.67758328627893849</v>
      </c>
      <c r="E10" s="217">
        <f>C10*100/C$39</f>
        <v>2.1578658706539234E-2</v>
      </c>
      <c r="F10" s="99">
        <f>В.Търново!F10+Г.Оряховица!F10+Елена!F10+Златарица!F10+Лясковец!F10+Павликени!F10+П.Тръмбеш!F10+Свищов!F10+Стражица!F10+Сухиндол!F10</f>
        <v>3610</v>
      </c>
      <c r="G10" s="274">
        <f t="shared" si="1"/>
        <v>18.444434225921327</v>
      </c>
      <c r="H10" s="274">
        <f>F10*100/F$39</f>
        <v>0.8220070177995259</v>
      </c>
      <c r="I10" s="255">
        <f t="shared" si="2"/>
        <v>3634</v>
      </c>
      <c r="J10" s="274">
        <f t="shared" si="3"/>
        <v>15.721869145939959</v>
      </c>
      <c r="K10" s="274">
        <f>I10*100/I$39</f>
        <v>0.66025908900961139</v>
      </c>
    </row>
    <row r="11" spans="1:13" ht="19.5" customHeight="1" thickBot="1">
      <c r="A11" s="15" t="s">
        <v>12</v>
      </c>
      <c r="B11" s="214" t="s">
        <v>13</v>
      </c>
      <c r="C11" s="275">
        <f>В.Търново!C11+Г.Оряховица!C11+Елена!C11+Златарица!C11+Лясковец!C11+Павликени!C11+П.Тръмбеш!C11+Свищов!C11+Стражица!C11+Сухиндол!C11</f>
        <v>193</v>
      </c>
      <c r="D11" s="276">
        <f t="shared" si="0"/>
        <v>5.4488989271597967</v>
      </c>
      <c r="E11" s="276">
        <f>C11*100/C$39</f>
        <v>0.173528380431753</v>
      </c>
      <c r="F11" s="275">
        <f>В.Търново!F11+Г.Оряховица!F11+Елена!F11+Златарица!F11+Лясковец!F11+Павликени!F11+П.Тръмбеш!F11+Свищов!F11+Стражица!F11+Сухиндол!F11</f>
        <v>1705</v>
      </c>
      <c r="G11" s="158">
        <f>F11*1000/$G$4</f>
        <v>8.7112909571179671</v>
      </c>
      <c r="H11" s="158">
        <f>F11*100/F$39</f>
        <v>0.38823323139839105</v>
      </c>
      <c r="I11" s="53">
        <f>C11+F11</f>
        <v>1898</v>
      </c>
      <c r="J11" s="158">
        <f t="shared" si="3"/>
        <v>8.2113669892663843</v>
      </c>
      <c r="K11" s="277">
        <f>I11*100/I$39</f>
        <v>0.3448463816566435</v>
      </c>
    </row>
    <row r="12" spans="1:13" ht="26.25" thickBot="1">
      <c r="A12" s="165" t="s">
        <v>14</v>
      </c>
      <c r="B12" s="256" t="s">
        <v>15</v>
      </c>
      <c r="C12" s="278">
        <f>В.Търново!C12+Г.Оряховица!C12+Елена!C12+Златарица!C12+Лясковец!C12+Павликени!C12+П.Тръмбеш!C12+Свищов!C12+Стражица!C12+Сухиндол!C12</f>
        <v>484</v>
      </c>
      <c r="D12" s="279">
        <f t="shared" si="0"/>
        <v>13.664596273291925</v>
      </c>
      <c r="E12" s="279">
        <f>C12*100/C$39</f>
        <v>0.4351696172485412</v>
      </c>
      <c r="F12" s="278">
        <f>В.Търново!F12+Г.Оряховица!F12+Елена!F12+Златарица!F12+Лясковец!F12+Павликени!F12+П.Тръмбеш!F12+Свищов!F12+Стражица!F12+Сухиндол!F12</f>
        <v>30436</v>
      </c>
      <c r="G12" s="280">
        <f>F12*1000/$G$4</f>
        <v>155.50548479228297</v>
      </c>
      <c r="H12" s="280">
        <f>F12*100/F$39</f>
        <v>6.930361660317554</v>
      </c>
      <c r="I12" s="77">
        <f>C12+F12</f>
        <v>30920</v>
      </c>
      <c r="J12" s="280">
        <f t="shared" si="3"/>
        <v>133.77000385043024</v>
      </c>
      <c r="K12" s="158">
        <f>I12*100/I$39</f>
        <v>5.6178346263558572</v>
      </c>
    </row>
    <row r="13" spans="1:13" ht="12.75" customHeight="1">
      <c r="A13" s="166"/>
      <c r="B13" s="281" t="s">
        <v>16</v>
      </c>
      <c r="C13" s="99">
        <f>В.Търново!C13+Г.Оряховица!C13+Елена!C13+Златарица!C13+Лясковец!C13+Павликени!C13+П.Тръмбеш!C13+Свищов!C13+Стражица!C13+Сухиндол!C13</f>
        <v>105</v>
      </c>
      <c r="D13" s="217">
        <f t="shared" si="0"/>
        <v>2.9644268774703559</v>
      </c>
      <c r="E13" s="217">
        <f>C13*100/C$39</f>
        <v>9.4406631841109145E-2</v>
      </c>
      <c r="F13" s="99">
        <f>В.Търново!F13+Г.Оряховица!F13+Елена!F13+Златарица!F13+Лясковец!F13+Павликени!F13+П.Тръмбеш!F13+Свищов!F13+Стражица!F13+Сухиндол!F13</f>
        <v>17598</v>
      </c>
      <c r="G13" s="274">
        <f t="shared" si="1"/>
        <v>89.912784905197654</v>
      </c>
      <c r="H13" s="274">
        <f>F13*100/F$39</f>
        <v>4.007113434691429</v>
      </c>
      <c r="I13" s="255">
        <f t="shared" si="2"/>
        <v>17703</v>
      </c>
      <c r="J13" s="274">
        <f t="shared" si="3"/>
        <v>76.588951428336571</v>
      </c>
      <c r="K13" s="274">
        <f>I13*100/I$39</f>
        <v>3.2164465197405474</v>
      </c>
    </row>
    <row r="14" spans="1:13" ht="14.25">
      <c r="A14" s="13" t="s">
        <v>17</v>
      </c>
      <c r="B14" s="12" t="s">
        <v>18</v>
      </c>
      <c r="C14" s="113">
        <f>В.Търново!C14+Г.Оряховица!C14+Елена!C14+Златарица!C14+Лясковец!C14+Павликени!C14+П.Тръмбеш!C14+Свищов!C14+Стражица!C14+Сухиндол!C14</f>
        <v>735</v>
      </c>
      <c r="D14" s="18">
        <f t="shared" si="0"/>
        <v>20.750988142292488</v>
      </c>
      <c r="E14" s="18">
        <f>C14*100/C$39</f>
        <v>0.66084642288776396</v>
      </c>
      <c r="F14" s="113">
        <f>В.Търново!F14+Г.Оряховица!F14+Елена!F14+Златарица!F14+Лясковец!F14+Павликени!F14+П.Тръмбеш!F14+Свищов!F14+Стражица!F14+Сухиндол!F14</f>
        <v>10943</v>
      </c>
      <c r="G14" s="40">
        <f t="shared" si="1"/>
        <v>55.910649233866231</v>
      </c>
      <c r="H14" s="40">
        <f>F14*100/F$39</f>
        <v>2.4917514669751282</v>
      </c>
      <c r="I14" s="63">
        <f t="shared" si="2"/>
        <v>11678</v>
      </c>
      <c r="J14" s="40">
        <f t="shared" si="3"/>
        <v>50.522836512461986</v>
      </c>
      <c r="K14" s="40">
        <f>I14*100/I$39</f>
        <v>2.1217682007303913</v>
      </c>
    </row>
    <row r="15" spans="1:13" ht="15" thickBot="1">
      <c r="A15" s="13" t="s">
        <v>19</v>
      </c>
      <c r="B15" s="12" t="s">
        <v>20</v>
      </c>
      <c r="C15" s="113">
        <f>В.Търново!C15+Г.Оряховица!C15+Елена!C15+Златарица!C15+Лясковец!C15+Павликени!C15+П.Тръмбеш!C15+Свищов!C15+Стражица!C15+Сухиндол!C15</f>
        <v>900</v>
      </c>
      <c r="D15" s="18">
        <f t="shared" si="0"/>
        <v>25.40937323546019</v>
      </c>
      <c r="E15" s="18">
        <f>C15*100/C$39</f>
        <v>0.80919970149522125</v>
      </c>
      <c r="F15" s="113">
        <f>В.Търново!F15+Г.Оряховица!F15+Елена!F15+Златарица!F15+Лясковец!F15+Павликени!F15+П.Тръмбеш!F15+Свищов!F15+Стражица!F15+Сухиндол!F15</f>
        <v>20144</v>
      </c>
      <c r="G15" s="40">
        <f t="shared" si="1"/>
        <v>102.92096483295269</v>
      </c>
      <c r="H15" s="40">
        <f>F15*100/F$39</f>
        <v>4.586844699876357</v>
      </c>
      <c r="I15" s="63">
        <f t="shared" si="2"/>
        <v>21044</v>
      </c>
      <c r="J15" s="40">
        <f t="shared" si="3"/>
        <v>91.043207019031513</v>
      </c>
      <c r="K15" s="40">
        <f>I15*100/I$39</f>
        <v>3.8234706299169678</v>
      </c>
    </row>
    <row r="16" spans="1:13" ht="15" thickBot="1">
      <c r="A16" s="15" t="s">
        <v>21</v>
      </c>
      <c r="B16" s="10" t="s">
        <v>22</v>
      </c>
      <c r="C16" s="113">
        <f>В.Търново!C16+Г.Оряховица!C16+Елена!C16+Златарица!C16+Лясковец!C16+Павликени!C16+П.Тръмбеш!C16+Свищов!C16+Стражица!C16+Сухиндол!C16</f>
        <v>5255</v>
      </c>
      <c r="D16" s="18">
        <f t="shared" si="0"/>
        <v>148.36250705815922</v>
      </c>
      <c r="E16" s="18">
        <f>C16*100/C$39</f>
        <v>4.724827145952653</v>
      </c>
      <c r="F16" s="113">
        <f>В.Търново!F16+Г.Оряховица!F16+Елена!F16+Златарица!F16+Лясковец!F16+Павликени!F16+П.Тръмбеш!F16+Свищов!F16+Стражица!F16+Сухиндол!F16</f>
        <v>30594</v>
      </c>
      <c r="G16" s="40">
        <f t="shared" si="1"/>
        <v>156.31274811851443</v>
      </c>
      <c r="H16" s="40">
        <f>F16*100/F$39</f>
        <v>6.9663386987697216</v>
      </c>
      <c r="I16" s="63">
        <f t="shared" si="2"/>
        <v>35849</v>
      </c>
      <c r="J16" s="40">
        <f t="shared" si="3"/>
        <v>155.09446533098557</v>
      </c>
      <c r="K16" s="136">
        <f>I16*100/I$39</f>
        <v>6.5133814204473195</v>
      </c>
      <c r="M16" s="157">
        <v>4</v>
      </c>
    </row>
    <row r="17" spans="1:13" ht="15" thickBot="1">
      <c r="A17" s="13" t="s">
        <v>23</v>
      </c>
      <c r="B17" s="11" t="s">
        <v>24</v>
      </c>
      <c r="C17" s="113">
        <f>В.Търново!C17+Г.Оряховица!C17+Елена!C17+Златарица!C17+Лясковец!C17+Павликени!C17+П.Тръмбеш!C17+Свищов!C17+Стражица!C17+Сухиндол!C17</f>
        <v>1329</v>
      </c>
      <c r="D17" s="18">
        <f t="shared" si="0"/>
        <v>37.521174477696214</v>
      </c>
      <c r="E17" s="18">
        <f>C17*100/C$39</f>
        <v>1.1949182258746101</v>
      </c>
      <c r="F17" s="113">
        <f>В.Търново!F17+Г.Оряховица!F17+Елена!F17+Златарица!F17+Лясковец!F17+Павликени!F17+П.Тръмбеш!F17+Свищов!F17+Стражица!F17+Сухиндол!F17</f>
        <v>12051</v>
      </c>
      <c r="G17" s="40">
        <f t="shared" si="1"/>
        <v>61.571711040603304</v>
      </c>
      <c r="H17" s="40">
        <f>F17*100/F$39</f>
        <v>2.7440461416903288</v>
      </c>
      <c r="I17" s="63">
        <f t="shared" si="2"/>
        <v>13380</v>
      </c>
      <c r="J17" s="40">
        <f t="shared" si="3"/>
        <v>57.886243580813606</v>
      </c>
      <c r="K17" s="40">
        <f>I17*100/I$39</f>
        <v>2.4310034702665382</v>
      </c>
    </row>
    <row r="18" spans="1:13" ht="15" thickBot="1">
      <c r="A18" s="160" t="s">
        <v>25</v>
      </c>
      <c r="B18" s="50" t="s">
        <v>26</v>
      </c>
      <c r="C18" s="112">
        <f>В.Търново!C18+Г.Оряховица!C18+Елена!C18+Златарица!C18+Лясковец!C18+Павликени!C18+П.Тръмбеш!C18+Свищов!C18+Стражица!C18+Сухиндол!C18</f>
        <v>431</v>
      </c>
      <c r="D18" s="59">
        <f t="shared" si="0"/>
        <v>12.168266516092602</v>
      </c>
      <c r="E18" s="59">
        <f>C18*100/C$39</f>
        <v>0.38751674593826707</v>
      </c>
      <c r="F18" s="112">
        <f>В.Търново!F18+Г.Оряховица!F18+Елена!F18+Златарица!F18+Лясковец!F18+Павликени!F18+П.Тръмбеш!F18+Свищов!F18+Стражица!F18+Сухиндол!F18</f>
        <v>134156</v>
      </c>
      <c r="G18" s="41">
        <f t="shared" si="1"/>
        <v>685.43809363232731</v>
      </c>
      <c r="H18" s="41">
        <f>F18*100/F$39</f>
        <v>30.547693484740499</v>
      </c>
      <c r="I18" s="62">
        <f t="shared" si="2"/>
        <v>134587</v>
      </c>
      <c r="J18" s="41">
        <f t="shared" si="3"/>
        <v>582.26725447017645</v>
      </c>
      <c r="K18" s="136">
        <f>I18*100/I$39</f>
        <v>24.453024219190031</v>
      </c>
      <c r="M18" s="157">
        <v>1</v>
      </c>
    </row>
    <row r="19" spans="1:13" ht="11.25" customHeight="1">
      <c r="A19" s="161"/>
      <c r="B19" s="216" t="s">
        <v>27</v>
      </c>
      <c r="C19" s="99">
        <f>В.Търново!C19+Г.Оряховица!C19+Елена!C19+Златарица!C19+Лясковец!C19+Павликени!C19+П.Тръмбеш!C19+Свищов!C19+Стражица!C19+Сухиндол!C19</f>
        <v>69</v>
      </c>
      <c r="D19" s="217">
        <f t="shared" si="0"/>
        <v>1.948051948051948</v>
      </c>
      <c r="E19" s="217">
        <f>C19*100/C$39</f>
        <v>6.2038643781300293E-2</v>
      </c>
      <c r="F19" s="99">
        <f>В.Търново!F19+Г.Оряховица!F19+Елена!F19+Златарица!F19+Лясковец!F19+Павликени!F19+П.Тръмбеш!F19+Свищов!F19+Стражица!F19+Сухиндол!F19</f>
        <v>95699</v>
      </c>
      <c r="G19" s="274">
        <f t="shared" si="1"/>
        <v>488.95122187990171</v>
      </c>
      <c r="H19" s="274">
        <f>F19*100/F$39</f>
        <v>21.790927866037904</v>
      </c>
      <c r="I19" s="255">
        <f t="shared" si="2"/>
        <v>95768</v>
      </c>
      <c r="J19" s="274">
        <f t="shared" si="3"/>
        <v>414.32360054165605</v>
      </c>
      <c r="K19" s="274">
        <f>I19*100/I$39</f>
        <v>17.400025436508656</v>
      </c>
    </row>
    <row r="20" spans="1:13" ht="12.75" customHeight="1">
      <c r="A20" s="161"/>
      <c r="B20" s="224" t="s">
        <v>56</v>
      </c>
      <c r="C20" s="101">
        <f>В.Търново!C20+Г.Оряховица!C20+Елена!C20+Златарица!C20+Лясковец!C20+Павликени!C20+П.Тръмбеш!C20+Свищов!C20+Стражица!C20+Сухиндол!C20</f>
        <v>0</v>
      </c>
      <c r="D20" s="225">
        <f t="shared" si="0"/>
        <v>0</v>
      </c>
      <c r="E20" s="225">
        <f>C20*100/C$39</f>
        <v>0</v>
      </c>
      <c r="F20" s="101">
        <f>В.Търново!F20+Г.Оряховица!F20+Елена!F20+Златарица!F20+Лясковец!F20+Павликени!F20+П.Тръмбеш!F20+Свищов!F20+Стражица!F20+Сухиндол!F20</f>
        <v>10008</v>
      </c>
      <c r="G20" s="277">
        <f t="shared" si="1"/>
        <v>51.133489676737021</v>
      </c>
      <c r="H20" s="277">
        <f>F20*100/F$39</f>
        <v>2.2788493723373007</v>
      </c>
      <c r="I20" s="282">
        <f t="shared" si="2"/>
        <v>10008</v>
      </c>
      <c r="J20" s="277">
        <f t="shared" si="3"/>
        <v>43.297871880178072</v>
      </c>
      <c r="K20" s="277">
        <f>I20*100/I$39</f>
        <v>1.8183469903159577</v>
      </c>
    </row>
    <row r="21" spans="1:13" ht="11.25" customHeight="1" thickBot="1">
      <c r="A21" s="162"/>
      <c r="B21" s="226" t="s">
        <v>28</v>
      </c>
      <c r="C21" s="101">
        <f>В.Търново!C21+Г.Оряховица!C21+Елена!C21+Златарица!C21+Лясковец!C21+Павликени!C21+П.Тръмбеш!C21+Свищов!C21+Стражица!C21+Сухиндол!C21</f>
        <v>1</v>
      </c>
      <c r="D21" s="225">
        <f t="shared" si="0"/>
        <v>2.8232636928289104E-2</v>
      </c>
      <c r="E21" s="225">
        <f>C21*100/C$39</f>
        <v>8.9911077943913471E-4</v>
      </c>
      <c r="F21" s="101">
        <f>В.Търново!F21+Г.Оряховица!F21+Елена!F21+Златарица!F21+Лясковец!F21+Павликени!F21+П.Тръмбеш!F21+Свищов!F21+Стражица!F21+Сухиндол!F21</f>
        <v>7197</v>
      </c>
      <c r="G21" s="277">
        <f t="shared" si="1"/>
        <v>36.771355435998835</v>
      </c>
      <c r="H21" s="277">
        <f>F21*100/F$39</f>
        <v>1.6387768717737363</v>
      </c>
      <c r="I21" s="282">
        <f t="shared" si="2"/>
        <v>7198</v>
      </c>
      <c r="J21" s="277">
        <f t="shared" si="3"/>
        <v>31.140895462981792</v>
      </c>
      <c r="K21" s="277">
        <f>I21*100/I$39</f>
        <v>1.307799923690474</v>
      </c>
    </row>
    <row r="22" spans="1:13" ht="15" thickBot="1">
      <c r="A22" s="160" t="s">
        <v>29</v>
      </c>
      <c r="B22" s="50" t="s">
        <v>30</v>
      </c>
      <c r="C22" s="112">
        <f>В.Търново!C22+Г.Оряховица!C22+Елена!C22+Златарица!C22+Лясковец!C22+Павликени!C22+П.Тръмбеш!C22+Свищов!C22+Стражица!C22+Сухиндол!C22</f>
        <v>52117</v>
      </c>
      <c r="D22" s="59">
        <f t="shared" si="0"/>
        <v>1471.4003387916432</v>
      </c>
      <c r="E22" s="59">
        <f>C22*100/C$39</f>
        <v>46.858956492029385</v>
      </c>
      <c r="F22" s="112">
        <f>В.Търново!F22+Г.Оряховица!F22+Елена!F22+Златарица!F22+Лясковец!F22+Павликени!F22+П.Тръмбеш!F22+Свищов!F22+Стражица!F22+Сухиндол!F22</f>
        <v>37698</v>
      </c>
      <c r="G22" s="41">
        <f t="shared" si="1"/>
        <v>192.60894222957955</v>
      </c>
      <c r="H22" s="41">
        <f>F22*100/F$39</f>
        <v>8.5839392124671825</v>
      </c>
      <c r="I22" s="62">
        <f t="shared" si="2"/>
        <v>89815</v>
      </c>
      <c r="J22" s="41">
        <f t="shared" si="3"/>
        <v>388.56898110693379</v>
      </c>
      <c r="K22" s="136">
        <f>I22*100/I$39</f>
        <v>16.318428750522358</v>
      </c>
      <c r="M22" s="157">
        <v>2</v>
      </c>
    </row>
    <row r="23" spans="1:13" ht="14.25">
      <c r="A23" s="161"/>
      <c r="B23" s="216" t="s">
        <v>31</v>
      </c>
      <c r="C23" s="99">
        <f>В.Търново!C23+Г.Оряховица!C23+Елена!C23+Златарица!C23+Лясковец!C23+Павликени!C23+П.Тръмбеш!C23+Свищов!C23+Стражица!C23+Сухиндол!C23</f>
        <v>41269</v>
      </c>
      <c r="D23" s="217">
        <f t="shared" si="0"/>
        <v>1165.1326933935629</v>
      </c>
      <c r="E23" s="217">
        <f>C23*100/C$39</f>
        <v>37.105402756673648</v>
      </c>
      <c r="F23" s="99">
        <f>В.Търново!F23+Г.Оряховица!F23+Елена!F23+Златарица!F23+Лясковец!F23+Павликени!F23+П.Тръмбеш!F23+Свищов!F23+Стражица!F23+Сухиндол!F23</f>
        <v>13391</v>
      </c>
      <c r="G23" s="274">
        <f t="shared" si="1"/>
        <v>68.418121528895426</v>
      </c>
      <c r="H23" s="274">
        <f>F23*100/F$39</f>
        <v>3.0491678602087124</v>
      </c>
      <c r="I23" s="255">
        <f t="shared" si="2"/>
        <v>54660</v>
      </c>
      <c r="J23" s="274">
        <f t="shared" si="3"/>
        <v>236.47698610816681</v>
      </c>
      <c r="K23" s="274">
        <f>I23*100/I$39</f>
        <v>9.9311397372772028</v>
      </c>
    </row>
    <row r="24" spans="1:13" ht="14.25">
      <c r="A24" s="161"/>
      <c r="B24" s="227" t="s">
        <v>53</v>
      </c>
      <c r="C24" s="101">
        <f>В.Търново!C24+Г.Оряховица!C24+Елена!C24+Златарица!C24+Лясковец!C24+Павликени!C24+П.Тръмбеш!C24+Свищов!C24+Стражица!C24+Сухиндол!C24</f>
        <v>599</v>
      </c>
      <c r="D24" s="225">
        <f t="shared" si="0"/>
        <v>16.911349520045171</v>
      </c>
      <c r="E24" s="225">
        <f>C24*100/C$39</f>
        <v>0.53856735688404167</v>
      </c>
      <c r="F24" s="101">
        <f>В.Търново!F24+Г.Оряховица!F24+Елена!F24+Златарица!F24+Лясковец!F24+Павликени!F24+П.Тръмбеш!F24+Свищов!F24+Стражица!F24+Сухиндол!F24</f>
        <v>3718</v>
      </c>
      <c r="G24" s="277">
        <f t="shared" si="1"/>
        <v>18.996234474231439</v>
      </c>
      <c r="H24" s="277">
        <f>F24*100/F$39</f>
        <v>0.84659891750100758</v>
      </c>
      <c r="I24" s="282">
        <f t="shared" si="2"/>
        <v>4317</v>
      </c>
      <c r="J24" s="277">
        <f t="shared" si="3"/>
        <v>18.676749890760266</v>
      </c>
      <c r="K24" s="277">
        <f>I24*100/I$39</f>
        <v>0.78435291338868807</v>
      </c>
    </row>
    <row r="25" spans="1:13" ht="12" customHeight="1">
      <c r="A25" s="162"/>
      <c r="B25" s="227" t="s">
        <v>54</v>
      </c>
      <c r="C25" s="101">
        <f>В.Търново!C25+Г.Оряховица!C25+Елена!C25+Златарица!C25+Лясковец!C25+Павликени!C25+П.Тръмбеш!C25+Свищов!C25+Стражица!C25+Сухиндол!C25</f>
        <v>7193</v>
      </c>
      <c r="D25" s="225">
        <f t="shared" si="0"/>
        <v>203.07735742518352</v>
      </c>
      <c r="E25" s="225">
        <f>C25*100/C$39</f>
        <v>6.4673038365056961</v>
      </c>
      <c r="F25" s="101">
        <f>В.Търново!F25+Г.Оряховица!F25+Елена!F25+Златарица!F25+Лясковец!F25+Павликени!F25+П.Тръмбеш!F25+Свищов!F25+Стражица!F25+Сухиндол!F25</f>
        <v>8196</v>
      </c>
      <c r="G25" s="277">
        <f t="shared" si="1"/>
        <v>41.875507732867369</v>
      </c>
      <c r="H25" s="277">
        <f>F25*100/F$39</f>
        <v>1.8662519440124417</v>
      </c>
      <c r="I25" s="282">
        <f t="shared" si="2"/>
        <v>15389</v>
      </c>
      <c r="J25" s="277">
        <f t="shared" si="3"/>
        <v>66.577832770189886</v>
      </c>
      <c r="K25" s="277">
        <f>I25*100/I$39</f>
        <v>2.7960173695016262</v>
      </c>
    </row>
    <row r="26" spans="1:13" ht="14.25">
      <c r="A26" s="15" t="s">
        <v>32</v>
      </c>
      <c r="B26" s="10" t="s">
        <v>33</v>
      </c>
      <c r="C26" s="113">
        <f>В.Търново!C26+Г.Оряховица!C26+Елена!C26+Златарица!C26+Лясковец!C26+Павликени!C26+П.Тръмбеш!C26+Свищов!C26+Стражица!C26+Сухиндол!C26</f>
        <v>4719</v>
      </c>
      <c r="D26" s="18">
        <f t="shared" si="0"/>
        <v>133.22981366459626</v>
      </c>
      <c r="E26" s="18">
        <f>C26*100/C$39</f>
        <v>4.2429037681732762</v>
      </c>
      <c r="F26" s="113">
        <f>В.Търново!F26+Г.Оряховица!F26+Елена!F26+Златарица!F26+Лясковец!F26+Павликени!F26+П.Тръмбеш!F26+Свищов!F26+Стражица!F26+Сухиндол!F26</f>
        <v>17681</v>
      </c>
      <c r="G26" s="40">
        <f t="shared" si="1"/>
        <v>90.336853614547096</v>
      </c>
      <c r="H26" s="40">
        <f>F26*100/F$39</f>
        <v>4.0260127650175672</v>
      </c>
      <c r="I26" s="63">
        <f t="shared" si="2"/>
        <v>22400</v>
      </c>
      <c r="J26" s="40">
        <f t="shared" si="3"/>
        <v>96.909705247400964</v>
      </c>
      <c r="K26" s="40">
        <f>I26*100/I$39</f>
        <v>4.0698413851995854</v>
      </c>
    </row>
    <row r="27" spans="1:13" ht="15" thickBot="1">
      <c r="A27" s="15" t="s">
        <v>34</v>
      </c>
      <c r="B27" s="10" t="s">
        <v>35</v>
      </c>
      <c r="C27" s="113">
        <f>В.Търново!C27+Г.Оряховица!C27+Елена!C27+Златарица!C27+Лясковец!C27+Павликени!C27+П.Тръмбеш!C27+Свищов!C27+Стражица!C27+Сухиндол!C27</f>
        <v>7324</v>
      </c>
      <c r="D27" s="18">
        <f t="shared" si="0"/>
        <v>206.77583286278937</v>
      </c>
      <c r="E27" s="18">
        <f>C27*100/C$39</f>
        <v>6.5850873486122223</v>
      </c>
      <c r="F27" s="113">
        <f>В.Търново!F27+Г.Оряховица!F27+Елена!F27+Златарица!F27+Лясковец!F27+Павликени!F27+П.Тръмбеш!F27+Свищов!F27+Стражица!F27+Сухиндол!F27</f>
        <v>14680</v>
      </c>
      <c r="G27" s="40">
        <f t="shared" si="1"/>
        <v>75.003959677707783</v>
      </c>
      <c r="H27" s="40">
        <f>F27*100/F$39</f>
        <v>3.3426767372013964</v>
      </c>
      <c r="I27" s="63">
        <f t="shared" si="2"/>
        <v>22004</v>
      </c>
      <c r="J27" s="40">
        <f t="shared" si="3"/>
        <v>95.196480101062974</v>
      </c>
      <c r="K27" s="40">
        <f>I27*100/I$39</f>
        <v>3.9978924035683789</v>
      </c>
    </row>
    <row r="28" spans="1:13" ht="18.75" customHeight="1" thickBot="1">
      <c r="A28" s="15" t="s">
        <v>36</v>
      </c>
      <c r="B28" s="39" t="s">
        <v>65</v>
      </c>
      <c r="C28" s="113">
        <f>В.Търново!C28+Г.Оряховица!C28+Елена!C28+Златарица!C28+Лясковец!C28+Павликени!C28+П.Тръмбеш!C28+Свищов!C28+Стражица!C28+Сухиндол!C28</f>
        <v>1527</v>
      </c>
      <c r="D28" s="20">
        <f t="shared" si="0"/>
        <v>43.111236589497459</v>
      </c>
      <c r="E28" s="20">
        <f>C28*100/C$39</f>
        <v>1.3729421602035587</v>
      </c>
      <c r="F28" s="113">
        <f>В.Търново!F28+Г.Оряховица!F28+Елена!F28+Златарица!F28+Лясковец!F28+Павликени!F28+П.Тръмбеш!F28+Свищов!F28+Стражица!F28+Сухиндол!F28</f>
        <v>42161</v>
      </c>
      <c r="G28" s="40">
        <f t="shared" si="1"/>
        <v>215.41157656483909</v>
      </c>
      <c r="H28" s="40">
        <f>F28*100/F$39</f>
        <v>9.6001766973534099</v>
      </c>
      <c r="I28" s="63">
        <f t="shared" si="2"/>
        <v>43688</v>
      </c>
      <c r="J28" s="40">
        <f t="shared" si="3"/>
        <v>189.0085358414488</v>
      </c>
      <c r="K28" s="137">
        <f>I28*100/I$39</f>
        <v>7.9376442159196205</v>
      </c>
      <c r="M28" s="157">
        <v>3</v>
      </c>
    </row>
    <row r="29" spans="1:13" ht="16.899999999999999" customHeight="1" thickBot="1">
      <c r="A29" s="165" t="s">
        <v>38</v>
      </c>
      <c r="B29" s="51" t="s">
        <v>39</v>
      </c>
      <c r="C29" s="112">
        <f>В.Търново!C29+Г.Оряховица!C29+Елена!C29+Златарица!C29+Лясковец!C29+Павликени!C29+П.Тръмбеш!C29+Свищов!C29+Стражица!C29+Сухиндол!C29</f>
        <v>3183</v>
      </c>
      <c r="D29" s="59">
        <f t="shared" si="0"/>
        <v>89.864483342744208</v>
      </c>
      <c r="E29" s="59">
        <f>C29*100/C$39</f>
        <v>2.8618696109547659</v>
      </c>
      <c r="F29" s="112">
        <f>В.Търново!F29+Г.Оряховица!F29+Елена!F29+Златарица!F29+Лясковец!F29+Павликени!F29+П.Тръмбеш!F29+Свищов!F29+Стражица!F29+Сухиндол!F29</f>
        <v>32180</v>
      </c>
      <c r="G29" s="41">
        <f t="shared" si="1"/>
        <v>164.4160369501796</v>
      </c>
      <c r="H29" s="41">
        <f>F29*100/F$39</f>
        <v>7.3274752999414803</v>
      </c>
      <c r="I29" s="62">
        <f t="shared" si="2"/>
        <v>35363</v>
      </c>
      <c r="J29" s="41">
        <f t="shared" si="3"/>
        <v>152.99187083320714</v>
      </c>
      <c r="K29" s="136">
        <f>I29*100/I$39</f>
        <v>6.4250803975362922</v>
      </c>
      <c r="M29" s="157">
        <v>5</v>
      </c>
    </row>
    <row r="30" spans="1:13" ht="12.75" customHeight="1">
      <c r="A30" s="166"/>
      <c r="B30" s="281" t="s">
        <v>40</v>
      </c>
      <c r="C30" s="99">
        <f>В.Търново!C30+Г.Оряховица!C30+Елена!C30+Златарица!C30+Лясковец!C30+Павликени!C30+П.Тръмбеш!C30+Свищов!C30+Стражица!C30+Сухиндол!C30</f>
        <v>1733</v>
      </c>
      <c r="D30" s="217">
        <f t="shared" si="0"/>
        <v>48.927159796725014</v>
      </c>
      <c r="E30" s="217">
        <f>C30*100/C$39</f>
        <v>1.5581589807680205</v>
      </c>
      <c r="F30" s="99">
        <f>В.Търново!F30+Г.Оряховица!F30+Елена!F30+Златарица!F30+Лясковец!F30+Павликени!F30+П.Тръмбеш!F30+Свищов!F30+Стражица!F30+Сухиндол!F30</f>
        <v>12159</v>
      </c>
      <c r="G30" s="274">
        <f t="shared" si="1"/>
        <v>62.123511288913413</v>
      </c>
      <c r="H30" s="274">
        <f>F30*100/F$39</f>
        <v>2.7686380413918106</v>
      </c>
      <c r="I30" s="255">
        <f t="shared" si="2"/>
        <v>13892</v>
      </c>
      <c r="J30" s="274">
        <f t="shared" si="3"/>
        <v>60.101322557897056</v>
      </c>
      <c r="K30" s="274">
        <f>I30*100/I$39</f>
        <v>2.5240284162139575</v>
      </c>
    </row>
    <row r="31" spans="1:13" ht="14.25">
      <c r="A31" s="15" t="s">
        <v>41</v>
      </c>
      <c r="B31" s="218" t="s">
        <v>42</v>
      </c>
      <c r="C31" s="283">
        <f>В.Търново!C31+Г.Оряховица!C31+Елена!C31+Златарица!C31+Лясковец!C31+Павликени!C31+П.Тръмбеш!C31+Свищов!C31+Стражица!C31+Сухиндол!C31</f>
        <v>67</v>
      </c>
      <c r="D31" s="225">
        <f t="shared" si="0"/>
        <v>1.8915866741953697</v>
      </c>
      <c r="E31" s="225">
        <f>C31*100/C$39</f>
        <v>6.0240422222422027E-2</v>
      </c>
      <c r="F31" s="283">
        <f>В.Търново!F31+Г.Оряховица!F31+Елена!F31+Златарица!F31+Лясковец!F31+Павликени!F31+П.Тръмбеш!F31+Свищов!F31+Стражица!F31+Сухиндол!F31</f>
        <v>1747</v>
      </c>
      <c r="G31" s="277">
        <f t="shared" si="1"/>
        <v>8.9258799425718998</v>
      </c>
      <c r="H31" s="277">
        <f>F31*100/F$39</f>
        <v>0.39779674794896724</v>
      </c>
      <c r="I31" s="46">
        <f t="shared" si="2"/>
        <v>1814</v>
      </c>
      <c r="J31" s="277">
        <f t="shared" si="3"/>
        <v>7.8479555945886315</v>
      </c>
      <c r="K31" s="277">
        <f>I31*100/I$39</f>
        <v>0.329584476462145</v>
      </c>
    </row>
    <row r="32" spans="1:13" ht="14.25">
      <c r="A32" s="15" t="s">
        <v>43</v>
      </c>
      <c r="B32" s="218" t="s">
        <v>44</v>
      </c>
      <c r="C32" s="283">
        <f>В.Търново!C32+Г.Оряховица!C32+Елена!C32+Златарица!C32+Лясковец!C32+Павликени!C32+П.Тръмбеш!C32+Свищов!C32+Стражица!C32+Сухиндол!C32</f>
        <v>238</v>
      </c>
      <c r="D32" s="225">
        <f t="shared" si="0"/>
        <v>6.7193675889328066</v>
      </c>
      <c r="E32" s="225">
        <f>C32*100/C$39</f>
        <v>0.21398836550651407</v>
      </c>
      <c r="F32" s="283">
        <f>В.Търново!F32+Г.Оряховица!F32+Елена!F32+Златарица!F32+Лясковец!F32+Павликени!F32+П.Тръмбеш!F32+Свищов!F32+Стражица!F32+Сухиндол!F32</f>
        <v>0</v>
      </c>
      <c r="G32" s="277">
        <f t="shared" si="1"/>
        <v>0</v>
      </c>
      <c r="H32" s="277">
        <f>F32*100/F$39</f>
        <v>0</v>
      </c>
      <c r="I32" s="46">
        <f t="shared" si="2"/>
        <v>238</v>
      </c>
      <c r="J32" s="277">
        <f t="shared" si="3"/>
        <v>1.0296656182536352</v>
      </c>
      <c r="K32" s="277">
        <f>I32*100/I$39</f>
        <v>4.3242064717745596E-2</v>
      </c>
    </row>
    <row r="33" spans="1:11" ht="14.25">
      <c r="A33" s="15" t="s">
        <v>45</v>
      </c>
      <c r="B33" s="10" t="s">
        <v>46</v>
      </c>
      <c r="C33" s="113">
        <f>В.Търново!C33+Г.Оряховица!C33+Елена!C33+Златарица!C33+Лясковец!C33+Павликени!C33+П.Тръмбеш!C33+Свищов!C33+Стражица!C33+Сухиндол!C33</f>
        <v>939</v>
      </c>
      <c r="D33" s="18">
        <f t="shared" si="0"/>
        <v>26.510446075663467</v>
      </c>
      <c r="E33" s="18">
        <f>C33*100/C$39</f>
        <v>0.84426502189334751</v>
      </c>
      <c r="F33" s="113">
        <f>В.Търново!F33+Г.Оряховица!F33+Елена!F33+Златарица!F33+Лясковец!F33+Павликени!F33+П.Тръмбеш!F33+Свищов!F33+Стражица!F33+Сухиндол!F33</f>
        <v>202</v>
      </c>
      <c r="G33" s="40">
        <f t="shared" si="1"/>
        <v>1.032070834802246</v>
      </c>
      <c r="H33" s="40">
        <f>F33*100/F$39</f>
        <v>4.5995960552771255E-2</v>
      </c>
      <c r="I33" s="63">
        <f t="shared" si="2"/>
        <v>1141</v>
      </c>
      <c r="J33" s="40">
        <f t="shared" si="3"/>
        <v>4.9363381110394862</v>
      </c>
      <c r="K33" s="40">
        <f>I33*100/I$39</f>
        <v>0.2073075455586039</v>
      </c>
    </row>
    <row r="34" spans="1:11" ht="14.25">
      <c r="A34" s="15" t="s">
        <v>47</v>
      </c>
      <c r="B34" s="10" t="s">
        <v>48</v>
      </c>
      <c r="C34" s="113">
        <f>В.Търново!C34+Г.Оряховица!C34+Елена!C34+Златарица!C34+Лясковец!C34+Павликени!C34+П.Тръмбеш!C34+Свищов!C34+Стражица!C34+Сухиндол!C34</f>
        <v>8434</v>
      </c>
      <c r="D34" s="18">
        <f t="shared" si="0"/>
        <v>238.1140598531903</v>
      </c>
      <c r="E34" s="18">
        <f>C34*100/C$39</f>
        <v>7.5831003137896618</v>
      </c>
      <c r="F34" s="113">
        <f>В.Търново!F34+Г.Оряховица!F34+Елена!F34+Златарица!F34+Лясковец!F34+Павликени!F34+П.Тръмбеш!F34+Свищов!F34+Стражица!F34+Сухиндол!F34</f>
        <v>12060</v>
      </c>
      <c r="G34" s="40">
        <f t="shared" si="1"/>
        <v>61.617694394629147</v>
      </c>
      <c r="H34" s="40">
        <f>F34*100/F$39</f>
        <v>2.7460954666654525</v>
      </c>
      <c r="I34" s="63">
        <f t="shared" si="2"/>
        <v>20494</v>
      </c>
      <c r="J34" s="40">
        <f t="shared" si="3"/>
        <v>88.663727649117646</v>
      </c>
      <c r="K34" s="40">
        <f>I34*100/I$39</f>
        <v>3.723541488762514</v>
      </c>
    </row>
    <row r="35" spans="1:11" ht="15" thickBot="1">
      <c r="A35" s="31" t="s">
        <v>49</v>
      </c>
      <c r="B35" s="32" t="s">
        <v>50</v>
      </c>
      <c r="C35" s="112">
        <f>В.Търново!C35+Г.Оряховица!C35+Елена!C35+Златарица!C35+Лясковец!C35+Павликени!C35+П.Тръмбеш!C35+Свищов!C35+Стражица!C35+Сухиндол!C35</f>
        <v>3559</v>
      </c>
      <c r="D35" s="59">
        <f t="shared" si="0"/>
        <v>100.47995482778092</v>
      </c>
      <c r="E35" s="59">
        <f>C35*100/C$39</f>
        <v>3.1999352640238805</v>
      </c>
      <c r="F35" s="112">
        <f>В.Търново!F35+Г.Оряховица!F35+Елена!F35+Златарица!F35+Лясковец!F35+Павликени!F35+П.Тръмбеш!F35+Свищов!F35+Стражица!F35+Сухиндол!F35</f>
        <v>16773</v>
      </c>
      <c r="G35" s="41">
        <f t="shared" si="1"/>
        <v>85.697644119495408</v>
      </c>
      <c r="H35" s="41">
        <f>F35*100/F$39</f>
        <v>3.8192586453051103</v>
      </c>
      <c r="I35" s="62">
        <f t="shared" si="2"/>
        <v>20332</v>
      </c>
      <c r="J35" s="41">
        <f t="shared" si="3"/>
        <v>87.962862816524833</v>
      </c>
      <c r="K35" s="41">
        <f>I35*100/I$39</f>
        <v>3.6941078144588384</v>
      </c>
    </row>
    <row r="36" spans="1:11" ht="15" thickBot="1">
      <c r="A36" s="14" t="s">
        <v>79</v>
      </c>
      <c r="B36" s="210" t="s">
        <v>80</v>
      </c>
      <c r="C36" s="128"/>
      <c r="D36" s="49">
        <f t="shared" si="0"/>
        <v>0</v>
      </c>
      <c r="E36" s="49">
        <f t="shared" ref="E36:E39" si="4">C36*100/C$39</f>
        <v>0</v>
      </c>
      <c r="F36" s="128"/>
      <c r="G36" s="49">
        <f t="shared" si="1"/>
        <v>0</v>
      </c>
      <c r="H36" s="49">
        <f t="shared" ref="H36:H39" si="5">F36*100/F$39</f>
        <v>0</v>
      </c>
      <c r="I36" s="62">
        <f t="shared" si="2"/>
        <v>0</v>
      </c>
      <c r="J36" s="49">
        <f t="shared" si="3"/>
        <v>0</v>
      </c>
      <c r="K36" s="49">
        <f t="shared" ref="K36:K39" si="6">I36*100/I$39</f>
        <v>0</v>
      </c>
    </row>
    <row r="37" spans="1:11" ht="14.25">
      <c r="A37" s="211"/>
      <c r="B37" s="212" t="s">
        <v>81</v>
      </c>
      <c r="C37" s="131"/>
      <c r="D37" s="217">
        <f t="shared" si="0"/>
        <v>0</v>
      </c>
      <c r="E37" s="217">
        <f t="shared" si="4"/>
        <v>0</v>
      </c>
      <c r="F37" s="129"/>
      <c r="G37" s="217">
        <f t="shared" si="1"/>
        <v>0</v>
      </c>
      <c r="H37" s="217">
        <f t="shared" si="5"/>
        <v>0</v>
      </c>
      <c r="I37" s="99">
        <f t="shared" si="2"/>
        <v>0</v>
      </c>
      <c r="J37" s="217">
        <f t="shared" si="3"/>
        <v>0</v>
      </c>
      <c r="K37" s="217">
        <f t="shared" si="6"/>
        <v>0</v>
      </c>
    </row>
    <row r="38" spans="1:11" ht="14.25">
      <c r="A38" s="213"/>
      <c r="B38" s="212" t="s">
        <v>82</v>
      </c>
      <c r="C38" s="131"/>
      <c r="D38" s="217">
        <f t="shared" si="0"/>
        <v>0</v>
      </c>
      <c r="E38" s="217">
        <f t="shared" si="4"/>
        <v>0</v>
      </c>
      <c r="F38" s="129"/>
      <c r="G38" s="217">
        <f t="shared" si="1"/>
        <v>0</v>
      </c>
      <c r="H38" s="217">
        <f t="shared" si="5"/>
        <v>0</v>
      </c>
      <c r="I38" s="99">
        <f t="shared" si="2"/>
        <v>0</v>
      </c>
      <c r="J38" s="217">
        <f t="shared" si="3"/>
        <v>0</v>
      </c>
      <c r="K38" s="217">
        <f t="shared" si="6"/>
        <v>0</v>
      </c>
    </row>
    <row r="39" spans="1:11" ht="15">
      <c r="A39" s="71"/>
      <c r="B39" s="67" t="s">
        <v>51</v>
      </c>
      <c r="C39" s="70">
        <f>C7+C9+C11+C12+SUM(C14:C18)+C22+SUM(C26:C29)+SUM(C31:C36)</f>
        <v>111221</v>
      </c>
      <c r="D39" s="54">
        <f t="shared" si="0"/>
        <v>3140.0621118012423</v>
      </c>
      <c r="E39" s="54">
        <f t="shared" si="4"/>
        <v>100</v>
      </c>
      <c r="F39" s="70">
        <f>F7+F9+F11+F12+SUM(F14:F18)+F22+SUM(F26:F29)+SUM(F31:F36)</f>
        <v>439169</v>
      </c>
      <c r="G39" s="54">
        <f t="shared" si="1"/>
        <v>2243.8292893528101</v>
      </c>
      <c r="H39" s="54">
        <f t="shared" si="5"/>
        <v>100</v>
      </c>
      <c r="I39" s="70">
        <f>I7+I9+I11+I12+SUM(I14:I18)+I22+SUM(I26:I29)+SUM(I31:I36)</f>
        <v>550390</v>
      </c>
      <c r="J39" s="54">
        <f t="shared" si="3"/>
        <v>2381.166637103438</v>
      </c>
      <c r="K39" s="54">
        <f t="shared" si="6"/>
        <v>100</v>
      </c>
    </row>
    <row r="40" spans="1:11">
      <c r="B40" s="111"/>
    </row>
    <row r="41" spans="1:11">
      <c r="B41" s="111"/>
    </row>
    <row r="42" spans="1:11">
      <c r="B42" s="111"/>
    </row>
  </sheetData>
  <mergeCells count="8">
    <mergeCell ref="A29:A30"/>
    <mergeCell ref="A5:A6"/>
    <mergeCell ref="B5:B6"/>
    <mergeCell ref="A22:A25"/>
    <mergeCell ref="A7:A8"/>
    <mergeCell ref="A9:A10"/>
    <mergeCell ref="A12:A13"/>
    <mergeCell ref="A18:A21"/>
  </mergeCells>
  <phoneticPr fontId="0" type="noConversion"/>
  <printOptions horizontalCentered="1" verticalCentered="1"/>
  <pageMargins left="0.35433070866141736" right="0.35433070866141736" top="0.19685039370078741" bottom="0.39370078740157483" header="0" footer="0"/>
  <pageSetup paperSize="9" scale="97" fitToHeight="0" orientation="landscape" blackAndWhite="1" r:id="rId1"/>
  <headerFooter alignWithMargins="0">
    <oddFooter>&amp;L&amp;Z&amp;F *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7" tint="0.39997558519241921"/>
  </sheetPr>
  <dimension ref="A1:K41"/>
  <sheetViews>
    <sheetView workbookViewId="0">
      <pane ySplit="6" topLeftCell="A13" activePane="bottomLeft" state="frozen"/>
      <selection pane="bottomLeft" activeCell="F37" sqref="F37:F38"/>
    </sheetView>
  </sheetViews>
  <sheetFormatPr defaultRowHeight="12.75"/>
  <cols>
    <col min="1" max="1" width="7.7109375" customWidth="1"/>
    <col min="2" max="2" width="53.7109375" customWidth="1"/>
    <col min="3" max="3" width="9.140625" style="102" customWidth="1"/>
    <col min="4" max="4" width="10.42578125" customWidth="1"/>
    <col min="6" max="6" width="9.140625" style="102" customWidth="1"/>
    <col min="7" max="7" width="10.42578125" customWidth="1"/>
    <col min="9" max="9" width="9.5703125" style="24" bestFit="1" customWidth="1"/>
    <col min="10" max="10" width="10" customWidth="1"/>
  </cols>
  <sheetData>
    <row r="1" spans="1:11" ht="9.75" customHeight="1"/>
    <row r="2" spans="1:11" ht="13.5" customHeight="1">
      <c r="A2" s="181" t="s">
        <v>69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0.5" customHeight="1">
      <c r="A3" s="1"/>
      <c r="B3" s="1"/>
      <c r="C3" s="103"/>
      <c r="D3" s="1"/>
      <c r="E3" s="1"/>
      <c r="F3" s="103"/>
      <c r="G3" s="1"/>
      <c r="H3" s="3"/>
      <c r="I3" s="25"/>
      <c r="J3" s="3"/>
      <c r="K3" s="3"/>
    </row>
    <row r="4" spans="1:11" ht="14.25">
      <c r="A4" s="4"/>
      <c r="D4" s="124">
        <v>6228.5</v>
      </c>
      <c r="E4" s="116"/>
      <c r="F4" s="52"/>
      <c r="G4" s="125">
        <v>34814</v>
      </c>
      <c r="H4" s="116"/>
      <c r="I4" s="52"/>
      <c r="J4" s="124">
        <f>SUM(D4:G4)</f>
        <v>41042.5</v>
      </c>
    </row>
    <row r="5" spans="1:11" ht="15" customHeight="1">
      <c r="A5" s="171" t="s">
        <v>59</v>
      </c>
      <c r="B5" s="6"/>
      <c r="C5" s="178" t="s">
        <v>0</v>
      </c>
      <c r="D5" s="179"/>
      <c r="E5" s="180"/>
      <c r="F5" s="178" t="s">
        <v>1</v>
      </c>
      <c r="G5" s="179"/>
      <c r="H5" s="180"/>
      <c r="I5" s="178" t="s">
        <v>2</v>
      </c>
      <c r="J5" s="179"/>
      <c r="K5" s="180"/>
    </row>
    <row r="6" spans="1:11" ht="39.75" customHeight="1">
      <c r="A6" s="183"/>
      <c r="B6" s="27" t="s">
        <v>55</v>
      </c>
      <c r="C6" s="104" t="s">
        <v>3</v>
      </c>
      <c r="D6" s="28" t="s">
        <v>4</v>
      </c>
      <c r="E6" s="28" t="s">
        <v>5</v>
      </c>
      <c r="F6" s="104" t="s">
        <v>3</v>
      </c>
      <c r="G6" s="28" t="s">
        <v>4</v>
      </c>
      <c r="H6" s="28" t="s">
        <v>5</v>
      </c>
      <c r="I6" s="30" t="s">
        <v>3</v>
      </c>
      <c r="J6" s="28" t="s">
        <v>4</v>
      </c>
      <c r="K6" s="28" t="s">
        <v>5</v>
      </c>
    </row>
    <row r="7" spans="1:11" ht="15" customHeight="1" thickBot="1">
      <c r="A7" s="176" t="s">
        <v>6</v>
      </c>
      <c r="B7" s="214" t="s">
        <v>7</v>
      </c>
      <c r="C7" s="134">
        <v>4617</v>
      </c>
      <c r="D7" s="230">
        <f t="shared" ref="D7:D39" si="0">C7*1000/$D$4</f>
        <v>741.26996869230152</v>
      </c>
      <c r="E7" s="230">
        <f>C7*100/C$39</f>
        <v>15.362347774006787</v>
      </c>
      <c r="F7" s="134">
        <v>2662</v>
      </c>
      <c r="G7" s="230">
        <f t="shared" ref="G7:G39" si="1">F7*1000/$G$4</f>
        <v>76.46349169874189</v>
      </c>
      <c r="H7" s="230">
        <f>F7*100/F$39</f>
        <v>2.7151628893739419</v>
      </c>
      <c r="I7" s="231">
        <f t="shared" ref="I7:I38" si="2">C7+F7</f>
        <v>7279</v>
      </c>
      <c r="J7" s="230">
        <f t="shared" ref="J7:J39" si="3">I7*1000/$J$4</f>
        <v>177.35274410671863</v>
      </c>
      <c r="K7" s="230">
        <f>I7*100/I$39</f>
        <v>5.6824569073195104</v>
      </c>
    </row>
    <row r="8" spans="1:11">
      <c r="A8" s="177"/>
      <c r="B8" s="216" t="s">
        <v>8</v>
      </c>
      <c r="C8" s="135">
        <v>11</v>
      </c>
      <c r="D8" s="232">
        <f t="shared" si="0"/>
        <v>1.7660752990286586</v>
      </c>
      <c r="E8" s="232">
        <f>C8*100/C$39</f>
        <v>3.6600785253210887E-2</v>
      </c>
      <c r="F8" s="135">
        <v>22</v>
      </c>
      <c r="G8" s="232">
        <f t="shared" si="1"/>
        <v>0.63192968346067679</v>
      </c>
      <c r="H8" s="232">
        <f>F8*100/F$39</f>
        <v>2.2439362722098691E-2</v>
      </c>
      <c r="I8" s="97">
        <f t="shared" si="2"/>
        <v>33</v>
      </c>
      <c r="J8" s="232">
        <f t="shared" si="3"/>
        <v>0.80404458792714872</v>
      </c>
      <c r="K8" s="232">
        <f>I8*100/I$39</f>
        <v>2.576192855358481E-2</v>
      </c>
    </row>
    <row r="9" spans="1:11" ht="13.5" thickBot="1">
      <c r="A9" s="176" t="s">
        <v>9</v>
      </c>
      <c r="B9" s="214" t="s">
        <v>10</v>
      </c>
      <c r="C9" s="134">
        <v>99</v>
      </c>
      <c r="D9" s="230">
        <f t="shared" si="0"/>
        <v>15.894677691257927</v>
      </c>
      <c r="E9" s="230">
        <f>C9*100/C$39</f>
        <v>0.32940706727889796</v>
      </c>
      <c r="F9" s="134">
        <v>2112</v>
      </c>
      <c r="G9" s="230">
        <f t="shared" si="1"/>
        <v>60.665249612224969</v>
      </c>
      <c r="H9" s="230">
        <f>F9*100/F$39</f>
        <v>2.1541788213214743</v>
      </c>
      <c r="I9" s="231">
        <f t="shared" si="2"/>
        <v>2211</v>
      </c>
      <c r="J9" s="230">
        <f t="shared" si="3"/>
        <v>53.870987391118959</v>
      </c>
      <c r="K9" s="230">
        <f>I9*100/I$39</f>
        <v>1.7260492130901823</v>
      </c>
    </row>
    <row r="10" spans="1:11">
      <c r="A10" s="177"/>
      <c r="B10" s="216" t="s">
        <v>11</v>
      </c>
      <c r="C10" s="135">
        <v>5</v>
      </c>
      <c r="D10" s="232">
        <f t="shared" si="0"/>
        <v>0.8027614995584812</v>
      </c>
      <c r="E10" s="232">
        <f>C10*100/C$39</f>
        <v>1.6636720569641314E-2</v>
      </c>
      <c r="F10" s="135">
        <v>686</v>
      </c>
      <c r="G10" s="232">
        <f t="shared" si="1"/>
        <v>19.704716493364739</v>
      </c>
      <c r="H10" s="232">
        <f>F10*100/F$39</f>
        <v>0.69970012851635011</v>
      </c>
      <c r="I10" s="97">
        <f t="shared" si="2"/>
        <v>691</v>
      </c>
      <c r="J10" s="232">
        <f t="shared" si="3"/>
        <v>16.836206371444234</v>
      </c>
      <c r="K10" s="232">
        <f>I10*100/I$39</f>
        <v>0.5394391706220335</v>
      </c>
    </row>
    <row r="11" spans="1:11" ht="17.25" customHeight="1">
      <c r="A11" s="34" t="s">
        <v>12</v>
      </c>
      <c r="B11" s="218" t="s">
        <v>13</v>
      </c>
      <c r="C11" s="130">
        <v>34</v>
      </c>
      <c r="D11" s="233">
        <f t="shared" si="0"/>
        <v>5.4587781969976721</v>
      </c>
      <c r="E11" s="233">
        <f>C11*100/C$39</f>
        <v>0.11312969987356092</v>
      </c>
      <c r="F11" s="130">
        <v>216</v>
      </c>
      <c r="G11" s="233">
        <f t="shared" si="1"/>
        <v>6.2044005285230082</v>
      </c>
      <c r="H11" s="233">
        <f>F11*100/F$39</f>
        <v>0.22031374308969626</v>
      </c>
      <c r="I11" s="100">
        <f t="shared" si="2"/>
        <v>250</v>
      </c>
      <c r="J11" s="233">
        <f t="shared" si="3"/>
        <v>6.0912468782359745</v>
      </c>
      <c r="K11" s="233">
        <f>I11*100/I$39</f>
        <v>0.19516612540594555</v>
      </c>
    </row>
    <row r="12" spans="1:11" ht="24" customHeight="1" thickBot="1">
      <c r="A12" s="176" t="s">
        <v>14</v>
      </c>
      <c r="B12" s="214" t="s">
        <v>61</v>
      </c>
      <c r="C12" s="134">
        <v>110</v>
      </c>
      <c r="D12" s="230">
        <f t="shared" si="0"/>
        <v>17.660752990286586</v>
      </c>
      <c r="E12" s="230">
        <f>C12*100/C$39</f>
        <v>0.36600785253210888</v>
      </c>
      <c r="F12" s="134">
        <v>6415</v>
      </c>
      <c r="G12" s="230">
        <f t="shared" si="1"/>
        <v>184.26495088182915</v>
      </c>
      <c r="H12" s="230">
        <f>F12*100/F$39</f>
        <v>6.543114175557414</v>
      </c>
      <c r="I12" s="231">
        <f t="shared" si="2"/>
        <v>6525</v>
      </c>
      <c r="J12" s="230">
        <f t="shared" si="3"/>
        <v>158.98154352195894</v>
      </c>
      <c r="K12" s="230">
        <f>I12*100/I$39</f>
        <v>5.0938358730951787</v>
      </c>
    </row>
    <row r="13" spans="1:11" ht="15" customHeight="1">
      <c r="A13" s="177"/>
      <c r="B13" s="220" t="s">
        <v>16</v>
      </c>
      <c r="C13" s="135">
        <v>47</v>
      </c>
      <c r="D13" s="232">
        <f t="shared" si="0"/>
        <v>7.5459580958497234</v>
      </c>
      <c r="E13" s="232">
        <f>C13*100/C$39</f>
        <v>0.15638517335462834</v>
      </c>
      <c r="F13" s="135">
        <v>4296</v>
      </c>
      <c r="G13" s="232">
        <f t="shared" si="1"/>
        <v>123.3986327339576</v>
      </c>
      <c r="H13" s="232">
        <f>F13*100/F$39</f>
        <v>4.3817955570061811</v>
      </c>
      <c r="I13" s="97">
        <f t="shared" si="2"/>
        <v>4343</v>
      </c>
      <c r="J13" s="232">
        <f t="shared" si="3"/>
        <v>105.81714076871536</v>
      </c>
      <c r="K13" s="232">
        <f>I13*100/I$39</f>
        <v>3.3904259305520861</v>
      </c>
    </row>
    <row r="14" spans="1:11" ht="16.5" customHeight="1">
      <c r="A14" s="35" t="s">
        <v>17</v>
      </c>
      <c r="B14" s="234" t="s">
        <v>18</v>
      </c>
      <c r="C14" s="130">
        <v>140</v>
      </c>
      <c r="D14" s="233">
        <f t="shared" si="0"/>
        <v>22.477321987637474</v>
      </c>
      <c r="E14" s="233">
        <f>C14*100/C$39</f>
        <v>0.46582817594995674</v>
      </c>
      <c r="F14" s="130">
        <v>2693</v>
      </c>
      <c r="G14" s="233">
        <f t="shared" si="1"/>
        <v>77.353938070891019</v>
      </c>
      <c r="H14" s="233">
        <f>F14*100/F$39</f>
        <v>2.7467819913914444</v>
      </c>
      <c r="I14" s="100">
        <f t="shared" si="2"/>
        <v>2833</v>
      </c>
      <c r="J14" s="233">
        <f t="shared" si="3"/>
        <v>69.026009624170072</v>
      </c>
      <c r="K14" s="233">
        <f>I14*100/I$39</f>
        <v>2.2116225331001749</v>
      </c>
    </row>
    <row r="15" spans="1:11" ht="15" customHeight="1">
      <c r="A15" s="35" t="s">
        <v>19</v>
      </c>
      <c r="B15" s="234" t="s">
        <v>20</v>
      </c>
      <c r="C15" s="130">
        <v>188</v>
      </c>
      <c r="D15" s="233">
        <f t="shared" si="0"/>
        <v>30.183832383398894</v>
      </c>
      <c r="E15" s="233">
        <f>C15*100/C$39</f>
        <v>0.62554069341851337</v>
      </c>
      <c r="F15" s="130">
        <v>4017</v>
      </c>
      <c r="G15" s="233">
        <f t="shared" si="1"/>
        <v>115.38461538461539</v>
      </c>
      <c r="H15" s="233">
        <f>F15*100/F$39</f>
        <v>4.0972236388486563</v>
      </c>
      <c r="I15" s="100">
        <f t="shared" si="2"/>
        <v>4205</v>
      </c>
      <c r="J15" s="233">
        <f t="shared" si="3"/>
        <v>102.45477249192909</v>
      </c>
      <c r="K15" s="233">
        <f>I15*100/I$39</f>
        <v>3.2826942293280039</v>
      </c>
    </row>
    <row r="16" spans="1:11" ht="14.25" customHeight="1">
      <c r="A16" s="34" t="s">
        <v>21</v>
      </c>
      <c r="B16" s="235" t="s">
        <v>22</v>
      </c>
      <c r="C16" s="130">
        <v>1270</v>
      </c>
      <c r="D16" s="233">
        <f t="shared" si="0"/>
        <v>203.90142088785421</v>
      </c>
      <c r="E16" s="233">
        <f>C16*100/C$39</f>
        <v>4.2257270246888936</v>
      </c>
      <c r="F16" s="130">
        <v>5240</v>
      </c>
      <c r="G16" s="233">
        <f t="shared" si="1"/>
        <v>150.51416096972483</v>
      </c>
      <c r="H16" s="233">
        <f>F16*100/F$39</f>
        <v>5.3446482119907799</v>
      </c>
      <c r="I16" s="100">
        <f t="shared" si="2"/>
        <v>6510</v>
      </c>
      <c r="J16" s="233">
        <f t="shared" si="3"/>
        <v>158.61606870926479</v>
      </c>
      <c r="K16" s="233">
        <f>I16*100/I$39</f>
        <v>5.0821259055708214</v>
      </c>
    </row>
    <row r="17" spans="1:11" ht="15" customHeight="1">
      <c r="A17" s="35" t="s">
        <v>23</v>
      </c>
      <c r="B17" s="234" t="s">
        <v>24</v>
      </c>
      <c r="C17" s="130">
        <v>234</v>
      </c>
      <c r="D17" s="233">
        <f t="shared" si="0"/>
        <v>37.569238179336921</v>
      </c>
      <c r="E17" s="233">
        <f>C17*100/C$39</f>
        <v>0.77859852265921337</v>
      </c>
      <c r="F17" s="130">
        <v>2832</v>
      </c>
      <c r="G17" s="233">
        <f t="shared" si="1"/>
        <v>81.346584707301659</v>
      </c>
      <c r="H17" s="233">
        <f>F17*100/F$39</f>
        <v>2.8885579649537951</v>
      </c>
      <c r="I17" s="100">
        <f t="shared" si="2"/>
        <v>3066</v>
      </c>
      <c r="J17" s="233">
        <f t="shared" si="3"/>
        <v>74.703051714685998</v>
      </c>
      <c r="K17" s="233">
        <f>I17*100/I$39</f>
        <v>2.3935173619785162</v>
      </c>
    </row>
    <row r="18" spans="1:11" ht="15.75" customHeight="1" thickBot="1">
      <c r="A18" s="173" t="s">
        <v>25</v>
      </c>
      <c r="B18" s="229" t="s">
        <v>26</v>
      </c>
      <c r="C18" s="134">
        <v>33</v>
      </c>
      <c r="D18" s="230">
        <f t="shared" si="0"/>
        <v>5.2982258970859757</v>
      </c>
      <c r="E18" s="230">
        <f>C18*100/C$39</f>
        <v>0.10980235575963267</v>
      </c>
      <c r="F18" s="134">
        <v>31431</v>
      </c>
      <c r="G18" s="230">
        <f t="shared" si="1"/>
        <v>902.82644912966043</v>
      </c>
      <c r="H18" s="230">
        <f>F18*100/F$39</f>
        <v>32.058709532649274</v>
      </c>
      <c r="I18" s="231">
        <f t="shared" si="2"/>
        <v>31464</v>
      </c>
      <c r="J18" s="230">
        <f t="shared" si="3"/>
        <v>766.6199671072668</v>
      </c>
      <c r="K18" s="230">
        <f>I18*100/I$39</f>
        <v>24.562827879090683</v>
      </c>
    </row>
    <row r="19" spans="1:11">
      <c r="A19" s="174"/>
      <c r="B19" s="216" t="s">
        <v>27</v>
      </c>
      <c r="C19" s="135">
        <v>3</v>
      </c>
      <c r="D19" s="232">
        <f t="shared" si="0"/>
        <v>0.48165689973508868</v>
      </c>
      <c r="E19" s="232">
        <f>C19*100/C$39</f>
        <v>9.982032341784788E-3</v>
      </c>
      <c r="F19" s="135">
        <v>25173</v>
      </c>
      <c r="G19" s="232">
        <f t="shared" si="1"/>
        <v>723.07117826161891</v>
      </c>
      <c r="H19" s="232">
        <f>F19*100/F$39</f>
        <v>25.675730809245017</v>
      </c>
      <c r="I19" s="97">
        <f t="shared" si="2"/>
        <v>25176</v>
      </c>
      <c r="J19" s="232">
        <f t="shared" si="3"/>
        <v>613.41292562587557</v>
      </c>
      <c r="K19" s="232">
        <f>I19*100/I$39</f>
        <v>19.654009492880341</v>
      </c>
    </row>
    <row r="20" spans="1:11">
      <c r="A20" s="174"/>
      <c r="B20" s="224" t="s">
        <v>56</v>
      </c>
      <c r="C20" s="100"/>
      <c r="D20" s="236">
        <f t="shared" si="0"/>
        <v>0</v>
      </c>
      <c r="E20" s="236">
        <f>C20*100/C$39</f>
        <v>0</v>
      </c>
      <c r="F20" s="130">
        <v>1321</v>
      </c>
      <c r="G20" s="236">
        <f t="shared" si="1"/>
        <v>37.944505084161541</v>
      </c>
      <c r="H20" s="236">
        <f>F20*100/F$39</f>
        <v>1.3473817343587442</v>
      </c>
      <c r="I20" s="100">
        <f t="shared" si="2"/>
        <v>1321</v>
      </c>
      <c r="J20" s="236">
        <f t="shared" si="3"/>
        <v>32.18614850459889</v>
      </c>
      <c r="K20" s="236">
        <f>I20*100/I$39</f>
        <v>1.0312578066450162</v>
      </c>
    </row>
    <row r="21" spans="1:11">
      <c r="A21" s="175"/>
      <c r="B21" s="226" t="s">
        <v>28</v>
      </c>
      <c r="C21" s="100"/>
      <c r="D21" s="236">
        <f t="shared" si="0"/>
        <v>0</v>
      </c>
      <c r="E21" s="236">
        <f>C21*100/C$39</f>
        <v>0</v>
      </c>
      <c r="F21" s="130">
        <v>1488</v>
      </c>
      <c r="G21" s="236">
        <f t="shared" si="1"/>
        <v>42.741425863158497</v>
      </c>
      <c r="H21" s="236">
        <f>F21*100/F$39</f>
        <v>1.5177168968401298</v>
      </c>
      <c r="I21" s="100">
        <f t="shared" si="2"/>
        <v>1488</v>
      </c>
      <c r="J21" s="236">
        <f t="shared" si="3"/>
        <v>36.255101419260519</v>
      </c>
      <c r="K21" s="236">
        <f>I21*100/I$39</f>
        <v>1.1616287784161878</v>
      </c>
    </row>
    <row r="22" spans="1:11" ht="20.25" customHeight="1" thickBot="1">
      <c r="A22" s="173" t="s">
        <v>29</v>
      </c>
      <c r="B22" s="229" t="s">
        <v>30</v>
      </c>
      <c r="C22" s="134">
        <v>15691</v>
      </c>
      <c r="D22" s="230">
        <f t="shared" si="0"/>
        <v>2519.2261379144256</v>
      </c>
      <c r="E22" s="230">
        <f>C22*100/C$39</f>
        <v>52.209356491648364</v>
      </c>
      <c r="F22" s="134">
        <v>9187</v>
      </c>
      <c r="G22" s="230">
        <f t="shared" si="1"/>
        <v>263.88809099787443</v>
      </c>
      <c r="H22" s="230">
        <f>F22*100/F$39</f>
        <v>9.3704738785418495</v>
      </c>
      <c r="I22" s="231">
        <f t="shared" si="2"/>
        <v>24878</v>
      </c>
      <c r="J22" s="230">
        <f t="shared" si="3"/>
        <v>606.15215934701837</v>
      </c>
      <c r="K22" s="230">
        <f>I22*100/I$39</f>
        <v>19.421371471396451</v>
      </c>
    </row>
    <row r="23" spans="1:11">
      <c r="A23" s="174"/>
      <c r="B23" s="216" t="s">
        <v>31</v>
      </c>
      <c r="C23" s="135">
        <v>13031</v>
      </c>
      <c r="D23" s="232">
        <f t="shared" si="0"/>
        <v>2092.1570201493137</v>
      </c>
      <c r="E23" s="232">
        <f>C23*100/C$39</f>
        <v>43.358621148599191</v>
      </c>
      <c r="F23" s="135">
        <v>3670</v>
      </c>
      <c r="G23" s="232">
        <f t="shared" si="1"/>
        <v>105.41736083184925</v>
      </c>
      <c r="H23" s="232">
        <f>F23*100/F$39</f>
        <v>3.7432936904591911</v>
      </c>
      <c r="I23" s="97">
        <f t="shared" si="2"/>
        <v>16701</v>
      </c>
      <c r="J23" s="232">
        <f t="shared" si="3"/>
        <v>406.91965645367605</v>
      </c>
      <c r="K23" s="232">
        <f>I23*100/I$39</f>
        <v>13.037877841618785</v>
      </c>
    </row>
    <row r="24" spans="1:11">
      <c r="A24" s="174"/>
      <c r="B24" s="227" t="s">
        <v>53</v>
      </c>
      <c r="C24" s="130">
        <v>272</v>
      </c>
      <c r="D24" s="236">
        <f t="shared" si="0"/>
        <v>43.670225575981377</v>
      </c>
      <c r="E24" s="236">
        <f>C24*100/C$39</f>
        <v>0.90503759898848735</v>
      </c>
      <c r="F24" s="130">
        <v>1278</v>
      </c>
      <c r="G24" s="236">
        <f t="shared" si="1"/>
        <v>36.709369793761134</v>
      </c>
      <c r="H24" s="236">
        <f>F24*100/F$39</f>
        <v>1.3035229799473695</v>
      </c>
      <c r="I24" s="100">
        <f t="shared" si="2"/>
        <v>1550</v>
      </c>
      <c r="J24" s="236">
        <f t="shared" si="3"/>
        <v>37.765730645063044</v>
      </c>
      <c r="K24" s="236">
        <f>I24*100/I$39</f>
        <v>1.2100299775168624</v>
      </c>
    </row>
    <row r="25" spans="1:11">
      <c r="A25" s="175"/>
      <c r="B25" s="227" t="s">
        <v>54</v>
      </c>
      <c r="C25" s="130">
        <v>1963</v>
      </c>
      <c r="D25" s="236">
        <f t="shared" si="0"/>
        <v>315.16416472665969</v>
      </c>
      <c r="E25" s="236">
        <f>C25*100/C$39</f>
        <v>6.531576495641179</v>
      </c>
      <c r="F25" s="130">
        <v>2012</v>
      </c>
      <c r="G25" s="236">
        <f t="shared" si="1"/>
        <v>57.792841960130978</v>
      </c>
      <c r="H25" s="236">
        <f>F25*100/F$39</f>
        <v>2.0521817180392077</v>
      </c>
      <c r="I25" s="100">
        <f t="shared" si="2"/>
        <v>3975</v>
      </c>
      <c r="J25" s="236">
        <f t="shared" si="3"/>
        <v>96.850825363951998</v>
      </c>
      <c r="K25" s="236">
        <f>I25*100/I$39</f>
        <v>3.1031413939545343</v>
      </c>
    </row>
    <row r="26" spans="1:11" ht="15" customHeight="1">
      <c r="A26" s="34" t="s">
        <v>32</v>
      </c>
      <c r="B26" s="218" t="s">
        <v>33</v>
      </c>
      <c r="C26" s="130">
        <v>753</v>
      </c>
      <c r="D26" s="233">
        <f t="shared" si="0"/>
        <v>120.89588183350726</v>
      </c>
      <c r="E26" s="233">
        <f>C26*100/C$39</f>
        <v>2.5054901177879816</v>
      </c>
      <c r="F26" s="130">
        <v>3485</v>
      </c>
      <c r="G26" s="233">
        <f t="shared" si="1"/>
        <v>100.10340667547538</v>
      </c>
      <c r="H26" s="233">
        <f>F26*100/F$39</f>
        <v>3.5545990493869972</v>
      </c>
      <c r="I26" s="100">
        <f t="shared" si="2"/>
        <v>4238</v>
      </c>
      <c r="J26" s="233">
        <f t="shared" si="3"/>
        <v>103.25881707985624</v>
      </c>
      <c r="K26" s="233">
        <f>I26*100/I$39</f>
        <v>3.3084561578815888</v>
      </c>
    </row>
    <row r="27" spans="1:11">
      <c r="A27" s="34" t="s">
        <v>34</v>
      </c>
      <c r="B27" s="218" t="s">
        <v>35</v>
      </c>
      <c r="C27" s="130">
        <v>1775</v>
      </c>
      <c r="D27" s="233">
        <f t="shared" si="0"/>
        <v>284.98033234326084</v>
      </c>
      <c r="E27" s="233">
        <f>C27*100/C$39</f>
        <v>5.9060358022226662</v>
      </c>
      <c r="F27" s="130">
        <v>2188</v>
      </c>
      <c r="G27" s="233">
        <f t="shared" si="1"/>
        <v>62.848279427816394</v>
      </c>
      <c r="H27" s="233">
        <f>F27*100/F$39</f>
        <v>2.2316966198159971</v>
      </c>
      <c r="I27" s="100">
        <f t="shared" si="2"/>
        <v>3963</v>
      </c>
      <c r="J27" s="233">
        <f t="shared" si="3"/>
        <v>96.55844551379667</v>
      </c>
      <c r="K27" s="233">
        <f>I27*100/I$39</f>
        <v>3.0937734199350486</v>
      </c>
    </row>
    <row r="28" spans="1:11" ht="15.75" customHeight="1">
      <c r="A28" s="34" t="s">
        <v>36</v>
      </c>
      <c r="B28" s="218" t="s">
        <v>66</v>
      </c>
      <c r="C28" s="130">
        <v>233</v>
      </c>
      <c r="D28" s="233">
        <f t="shared" si="0"/>
        <v>37.408685879425221</v>
      </c>
      <c r="E28" s="233">
        <f>C28*100/C$39</f>
        <v>0.77527117854528516</v>
      </c>
      <c r="F28" s="130">
        <v>10979</v>
      </c>
      <c r="G28" s="233">
        <f t="shared" si="1"/>
        <v>315.36163612339863</v>
      </c>
      <c r="H28" s="233">
        <f>F28*100/F$39</f>
        <v>11.19826196936007</v>
      </c>
      <c r="I28" s="100">
        <f t="shared" si="2"/>
        <v>11212</v>
      </c>
      <c r="J28" s="233">
        <f t="shared" si="3"/>
        <v>273.18023999512701</v>
      </c>
      <c r="K28" s="233">
        <f>I28*100/I$39</f>
        <v>8.7528103922058449</v>
      </c>
    </row>
    <row r="29" spans="1:11" ht="15" customHeight="1" thickBot="1">
      <c r="A29" s="176" t="s">
        <v>38</v>
      </c>
      <c r="B29" s="229" t="s">
        <v>39</v>
      </c>
      <c r="C29" s="134">
        <v>630</v>
      </c>
      <c r="D29" s="230">
        <f t="shared" si="0"/>
        <v>101.14794894436862</v>
      </c>
      <c r="E29" s="230">
        <f>C29*100/C$39</f>
        <v>2.0962267917748054</v>
      </c>
      <c r="F29" s="134">
        <v>6845</v>
      </c>
      <c r="G29" s="230">
        <f t="shared" si="1"/>
        <v>196.61630378583328</v>
      </c>
      <c r="H29" s="230">
        <f>F29*100/F$39</f>
        <v>6.981701719671161</v>
      </c>
      <c r="I29" s="231">
        <f t="shared" si="2"/>
        <v>7475</v>
      </c>
      <c r="J29" s="230">
        <f t="shared" si="3"/>
        <v>182.12828165925566</v>
      </c>
      <c r="K29" s="230">
        <f>I29*100/I$39</f>
        <v>5.8354671496377719</v>
      </c>
    </row>
    <row r="30" spans="1:11">
      <c r="A30" s="177"/>
      <c r="B30" s="220" t="s">
        <v>40</v>
      </c>
      <c r="C30" s="135">
        <v>418</v>
      </c>
      <c r="D30" s="232">
        <f t="shared" si="0"/>
        <v>67.110861363089029</v>
      </c>
      <c r="E30" s="232">
        <f>C30*100/C$39</f>
        <v>1.3908298396220138</v>
      </c>
      <c r="F30" s="135">
        <v>3202</v>
      </c>
      <c r="G30" s="232">
        <f t="shared" si="1"/>
        <v>91.974493020049408</v>
      </c>
      <c r="H30" s="232">
        <f>F30*100/F$39</f>
        <v>3.2659472470981825</v>
      </c>
      <c r="I30" s="97">
        <f t="shared" si="2"/>
        <v>3620</v>
      </c>
      <c r="J30" s="232">
        <f t="shared" si="3"/>
        <v>88.201254796856915</v>
      </c>
      <c r="K30" s="232">
        <f>I30*100/I$39</f>
        <v>2.8260054958780914</v>
      </c>
    </row>
    <row r="31" spans="1:11" ht="17.25" customHeight="1">
      <c r="A31" s="34" t="s">
        <v>41</v>
      </c>
      <c r="B31" s="218" t="s">
        <v>42</v>
      </c>
      <c r="C31" s="130">
        <v>14</v>
      </c>
      <c r="D31" s="233">
        <f t="shared" si="0"/>
        <v>2.2477321987637473</v>
      </c>
      <c r="E31" s="233">
        <f>C31*100/C$39</f>
        <v>4.6582817594995676E-2</v>
      </c>
      <c r="F31" s="130">
        <v>155</v>
      </c>
      <c r="G31" s="233">
        <f t="shared" si="1"/>
        <v>4.4522318607456768</v>
      </c>
      <c r="H31" s="233">
        <f>F31*100/F$39</f>
        <v>0.15809551008751352</v>
      </c>
      <c r="I31" s="100">
        <f t="shared" si="2"/>
        <v>169</v>
      </c>
      <c r="J31" s="233">
        <f t="shared" si="3"/>
        <v>4.1176828896875186</v>
      </c>
      <c r="K31" s="233">
        <f>I31*100/I$39</f>
        <v>0.1319323007744192</v>
      </c>
    </row>
    <row r="32" spans="1:11" ht="12.75" customHeight="1">
      <c r="A32" s="34" t="s">
        <v>43</v>
      </c>
      <c r="B32" s="218" t="s">
        <v>67</v>
      </c>
      <c r="C32" s="130">
        <v>56</v>
      </c>
      <c r="D32" s="233">
        <f t="shared" si="0"/>
        <v>8.9909287950549892</v>
      </c>
      <c r="E32" s="233">
        <f>C32*100/C$39</f>
        <v>0.18633127037998271</v>
      </c>
      <c r="F32" s="100"/>
      <c r="G32" s="233">
        <f t="shared" si="1"/>
        <v>0</v>
      </c>
      <c r="H32" s="233">
        <f>F32*100/F$39</f>
        <v>0</v>
      </c>
      <c r="I32" s="100">
        <f t="shared" si="2"/>
        <v>56</v>
      </c>
      <c r="J32" s="233">
        <f t="shared" si="3"/>
        <v>1.3644393007248583</v>
      </c>
      <c r="K32" s="233">
        <f>I32*100/I$39</f>
        <v>4.3717212090931802E-2</v>
      </c>
    </row>
    <row r="33" spans="1:11" ht="13.5" customHeight="1">
      <c r="A33" s="34" t="s">
        <v>45</v>
      </c>
      <c r="B33" s="218" t="s">
        <v>46</v>
      </c>
      <c r="C33" s="130">
        <v>143</v>
      </c>
      <c r="D33" s="233">
        <f t="shared" si="0"/>
        <v>22.958978887372563</v>
      </c>
      <c r="E33" s="233">
        <f>C33*100/C$39</f>
        <v>0.47581020829174153</v>
      </c>
      <c r="F33" s="130">
        <v>51</v>
      </c>
      <c r="G33" s="233">
        <f t="shared" si="1"/>
        <v>1.4649279025679325</v>
      </c>
      <c r="H33" s="233">
        <f>F33*100/F$39</f>
        <v>5.2018522673956062E-2</v>
      </c>
      <c r="I33" s="100">
        <f t="shared" si="2"/>
        <v>194</v>
      </c>
      <c r="J33" s="233">
        <f t="shared" si="3"/>
        <v>4.7268075775111162</v>
      </c>
      <c r="K33" s="233">
        <f>I33*100/I$39</f>
        <v>0.15144891331501373</v>
      </c>
    </row>
    <row r="34" spans="1:11" ht="14.25" customHeight="1">
      <c r="A34" s="34" t="s">
        <v>47</v>
      </c>
      <c r="B34" s="10" t="s">
        <v>48</v>
      </c>
      <c r="C34" s="130">
        <v>2807</v>
      </c>
      <c r="D34" s="80">
        <f t="shared" si="0"/>
        <v>450.67030585213132</v>
      </c>
      <c r="E34" s="80">
        <f>C34*100/C$39</f>
        <v>9.3398549277966332</v>
      </c>
      <c r="F34" s="130">
        <v>2689</v>
      </c>
      <c r="G34" s="80">
        <f t="shared" si="1"/>
        <v>77.239041764807268</v>
      </c>
      <c r="H34" s="80">
        <f>F34*100/F$39</f>
        <v>2.7427021072601536</v>
      </c>
      <c r="I34" s="23">
        <f t="shared" si="2"/>
        <v>5496</v>
      </c>
      <c r="J34" s="80">
        <f t="shared" si="3"/>
        <v>133.90997137113968</v>
      </c>
      <c r="K34" s="80">
        <f>I34*100/I$39</f>
        <v>4.2905321009243069</v>
      </c>
    </row>
    <row r="35" spans="1:11" ht="13.5" thickBot="1">
      <c r="A35" s="36" t="s">
        <v>49</v>
      </c>
      <c r="B35" s="32" t="s">
        <v>50</v>
      </c>
      <c r="C35" s="134">
        <v>1155</v>
      </c>
      <c r="D35" s="79">
        <f t="shared" si="0"/>
        <v>185.43790639800915</v>
      </c>
      <c r="E35" s="79">
        <f>C35*100/C$39</f>
        <v>3.8430824515871431</v>
      </c>
      <c r="F35" s="134">
        <v>3823</v>
      </c>
      <c r="G35" s="79">
        <f t="shared" si="1"/>
        <v>109.81214453955306</v>
      </c>
      <c r="H35" s="79">
        <f>F35*100/F$39</f>
        <v>3.8993492584810592</v>
      </c>
      <c r="I35" s="33">
        <f t="shared" si="2"/>
        <v>4978</v>
      </c>
      <c r="J35" s="79">
        <f t="shared" si="3"/>
        <v>121.28890783943473</v>
      </c>
      <c r="K35" s="79">
        <f>I35*100/I$39</f>
        <v>3.8861478890831878</v>
      </c>
    </row>
    <row r="36" spans="1:11" s="159" customFormat="1" ht="15" thickBot="1">
      <c r="A36" s="14" t="s">
        <v>79</v>
      </c>
      <c r="B36" s="210" t="s">
        <v>80</v>
      </c>
      <c r="C36" s="128">
        <v>72</v>
      </c>
      <c r="D36" s="49">
        <f t="shared" si="0"/>
        <v>11.55976559364213</v>
      </c>
      <c r="E36" s="49">
        <f t="shared" ref="E36:E39" si="4">C36*100/C$39</f>
        <v>0.2395687762028349</v>
      </c>
      <c r="F36" s="128">
        <v>1022</v>
      </c>
      <c r="G36" s="49">
        <f t="shared" si="1"/>
        <v>29.356006204400529</v>
      </c>
      <c r="H36" s="49">
        <f t="shared" ref="H36:H39" si="5">F36*100/F$39</f>
        <v>1.0424103955447666</v>
      </c>
      <c r="I36" s="62">
        <f t="shared" si="2"/>
        <v>1094</v>
      </c>
      <c r="J36" s="49">
        <f t="shared" si="3"/>
        <v>26.655296339160625</v>
      </c>
      <c r="K36" s="49">
        <f t="shared" ref="K36:K39" si="6">I36*100/I$39</f>
        <v>0.85404696477641773</v>
      </c>
    </row>
    <row r="37" spans="1:11" s="159" customFormat="1" ht="14.25">
      <c r="A37" s="211"/>
      <c r="B37" s="212" t="s">
        <v>81</v>
      </c>
      <c r="C37" s="131">
        <v>14</v>
      </c>
      <c r="D37" s="217">
        <f t="shared" si="0"/>
        <v>2.2477321987637473</v>
      </c>
      <c r="E37" s="217">
        <f t="shared" si="4"/>
        <v>4.6582817594995676E-2</v>
      </c>
      <c r="F37" s="129">
        <v>483</v>
      </c>
      <c r="G37" s="217">
        <f t="shared" si="1"/>
        <v>13.873728959613949</v>
      </c>
      <c r="H37" s="217">
        <f t="shared" si="5"/>
        <v>0.49264600885334858</v>
      </c>
      <c r="I37" s="99">
        <f t="shared" si="2"/>
        <v>497</v>
      </c>
      <c r="J37" s="217">
        <f t="shared" si="3"/>
        <v>12.109398793933119</v>
      </c>
      <c r="K37" s="217">
        <f t="shared" si="6"/>
        <v>0.38799025730701975</v>
      </c>
    </row>
    <row r="38" spans="1:11" s="159" customFormat="1" ht="14.25">
      <c r="A38" s="213"/>
      <c r="B38" s="212" t="s">
        <v>82</v>
      </c>
      <c r="C38" s="131">
        <v>58</v>
      </c>
      <c r="D38" s="217">
        <f t="shared" si="0"/>
        <v>9.312033394878382</v>
      </c>
      <c r="E38" s="217">
        <f t="shared" si="4"/>
        <v>0.19298595860783924</v>
      </c>
      <c r="F38" s="129">
        <v>539</v>
      </c>
      <c r="G38" s="217">
        <f t="shared" si="1"/>
        <v>15.48227724478658</v>
      </c>
      <c r="H38" s="217">
        <f t="shared" si="5"/>
        <v>0.54976438669141792</v>
      </c>
      <c r="I38" s="99">
        <f t="shared" si="2"/>
        <v>597</v>
      </c>
      <c r="J38" s="217">
        <f t="shared" si="3"/>
        <v>14.545897545227508</v>
      </c>
      <c r="K38" s="217">
        <f t="shared" si="6"/>
        <v>0.46605670746939792</v>
      </c>
    </row>
    <row r="39" spans="1:11" ht="17.25" customHeight="1">
      <c r="A39" s="71"/>
      <c r="B39" s="67" t="s">
        <v>51</v>
      </c>
      <c r="C39" s="70">
        <f>C7+C9+C11+C12+SUM(C14:C18)+C22+SUM(C26:C29)+SUM(C31:C36)</f>
        <v>30054</v>
      </c>
      <c r="D39" s="54">
        <f t="shared" si="0"/>
        <v>4825.2388215461187</v>
      </c>
      <c r="E39" s="54">
        <f t="shared" si="4"/>
        <v>100</v>
      </c>
      <c r="F39" s="70">
        <f>F7+F9+F11+F12+SUM(F14:F18)+F22+SUM(F26:F29)+SUM(F31:F36)</f>
        <v>98042</v>
      </c>
      <c r="G39" s="54">
        <f t="shared" si="1"/>
        <v>2816.1659102659851</v>
      </c>
      <c r="H39" s="54">
        <f t="shared" si="5"/>
        <v>100</v>
      </c>
      <c r="I39" s="70">
        <f>I7+I9+I11+I12+SUM(I14:I18)+I22+SUM(I26:I29)+SUM(I31:I36)</f>
        <v>128096</v>
      </c>
      <c r="J39" s="54">
        <f t="shared" si="3"/>
        <v>3121.0574404580616</v>
      </c>
      <c r="K39" s="54">
        <f t="shared" si="6"/>
        <v>100</v>
      </c>
    </row>
    <row r="40" spans="1:11">
      <c r="B40" s="111"/>
    </row>
    <row r="41" spans="1:11">
      <c r="B41" s="111" t="s">
        <v>84</v>
      </c>
    </row>
  </sheetData>
  <mergeCells count="11">
    <mergeCell ref="C5:E5"/>
    <mergeCell ref="F5:H5"/>
    <mergeCell ref="I5:K5"/>
    <mergeCell ref="A2:K2"/>
    <mergeCell ref="A5:A6"/>
    <mergeCell ref="A22:A25"/>
    <mergeCell ref="A29:A30"/>
    <mergeCell ref="A7:A8"/>
    <mergeCell ref="A9:A10"/>
    <mergeCell ref="A12:A13"/>
    <mergeCell ref="A18:A21"/>
  </mergeCells>
  <phoneticPr fontId="0" type="noConversion"/>
  <printOptions horizontalCentered="1" verticalCentered="1"/>
  <pageMargins left="0.74803149606299213" right="0.74803149606299213" top="0.15748031496062992" bottom="0.43307086614173229" header="0" footer="0.19685039370078741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39997558519241921"/>
  </sheetPr>
  <dimension ref="A1:K40"/>
  <sheetViews>
    <sheetView workbookViewId="0">
      <selection activeCell="F36" sqref="F36"/>
    </sheetView>
  </sheetViews>
  <sheetFormatPr defaultRowHeight="12.75"/>
  <cols>
    <col min="1" max="1" width="6" customWidth="1"/>
    <col min="2" max="2" width="53.7109375" customWidth="1"/>
    <col min="3" max="3" width="9.140625" style="5" customWidth="1"/>
    <col min="4" max="4" width="10.42578125" customWidth="1"/>
    <col min="6" max="6" width="9.140625" style="5" customWidth="1"/>
    <col min="7" max="7" width="10.42578125" customWidth="1"/>
    <col min="10" max="10" width="10" customWidth="1"/>
  </cols>
  <sheetData>
    <row r="1" spans="1:11" ht="7.5" customHeight="1"/>
    <row r="2" spans="1:11" ht="14.25" customHeight="1">
      <c r="A2" s="170" t="s">
        <v>70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9" customHeight="1">
      <c r="A3" s="1"/>
      <c r="B3" s="1"/>
      <c r="C3" s="106"/>
      <c r="D3" s="1"/>
      <c r="E3" s="1"/>
      <c r="F3" s="106"/>
      <c r="G3" s="1"/>
      <c r="H3" s="3"/>
      <c r="I3" s="3"/>
      <c r="J3" s="3"/>
      <c r="K3" s="3"/>
    </row>
    <row r="4" spans="1:11" ht="13.5" customHeight="1">
      <c r="A4" s="4"/>
      <c r="D4" s="124">
        <v>1311</v>
      </c>
      <c r="E4" s="116"/>
      <c r="F4" s="116"/>
      <c r="G4" s="125">
        <v>7062.5</v>
      </c>
      <c r="H4" s="116"/>
      <c r="I4" s="116"/>
      <c r="J4" s="124">
        <f>SUM(D4:G4)</f>
        <v>8373.5</v>
      </c>
    </row>
    <row r="5" spans="1:11" ht="15.75" customHeight="1">
      <c r="A5" s="171" t="s">
        <v>59</v>
      </c>
      <c r="B5" s="171" t="s">
        <v>55</v>
      </c>
      <c r="C5" s="178" t="s">
        <v>0</v>
      </c>
      <c r="D5" s="179"/>
      <c r="E5" s="180"/>
      <c r="F5" s="178" t="s">
        <v>1</v>
      </c>
      <c r="G5" s="179"/>
      <c r="H5" s="180"/>
      <c r="I5" s="178" t="s">
        <v>2</v>
      </c>
      <c r="J5" s="179"/>
      <c r="K5" s="180"/>
    </row>
    <row r="6" spans="1:11" ht="26.25" customHeight="1">
      <c r="A6" s="183"/>
      <c r="B6" s="172"/>
      <c r="C6" s="74" t="s">
        <v>3</v>
      </c>
      <c r="D6" s="28" t="s">
        <v>4</v>
      </c>
      <c r="E6" s="28" t="s">
        <v>5</v>
      </c>
      <c r="F6" s="74" t="s">
        <v>3</v>
      </c>
      <c r="G6" s="28" t="s">
        <v>4</v>
      </c>
      <c r="H6" s="28" t="s">
        <v>5</v>
      </c>
      <c r="I6" s="28" t="s">
        <v>3</v>
      </c>
      <c r="J6" s="28" t="s">
        <v>4</v>
      </c>
      <c r="K6" s="28" t="s">
        <v>5</v>
      </c>
    </row>
    <row r="7" spans="1:11" ht="18" customHeight="1" thickBot="1">
      <c r="A7" s="165" t="s">
        <v>6</v>
      </c>
      <c r="B7" s="214" t="s">
        <v>7</v>
      </c>
      <c r="C7" s="128">
        <v>411</v>
      </c>
      <c r="D7" s="237">
        <f t="shared" ref="D7:D39" si="0">C7*1000/$D$4</f>
        <v>313.50114416475975</v>
      </c>
      <c r="E7" s="237">
        <f>C7*100/C$39</f>
        <v>25.639426076107299</v>
      </c>
      <c r="F7" s="128">
        <v>841</v>
      </c>
      <c r="G7" s="237">
        <f t="shared" ref="G7:G39" si="1">F7*1000/$G$4</f>
        <v>119.07964601769912</v>
      </c>
      <c r="H7" s="237">
        <f>F7*100/F$39</f>
        <v>8.781455570637986</v>
      </c>
      <c r="I7" s="53">
        <f t="shared" ref="I7:I38" si="2">C7+F7</f>
        <v>1252</v>
      </c>
      <c r="J7" s="237">
        <f t="shared" ref="J7:J39" si="3">I7*1000/$J$4</f>
        <v>149.51931689257776</v>
      </c>
      <c r="K7" s="237">
        <f>I7*100/I$39</f>
        <v>11.198568872987478</v>
      </c>
    </row>
    <row r="8" spans="1:11">
      <c r="A8" s="166"/>
      <c r="B8" s="238" t="s">
        <v>8</v>
      </c>
      <c r="C8" s="135">
        <v>11</v>
      </c>
      <c r="D8" s="239">
        <f t="shared" si="0"/>
        <v>8.3905415713196039</v>
      </c>
      <c r="E8" s="239">
        <f>C8*100/C$39</f>
        <v>0.68621334996880845</v>
      </c>
      <c r="F8" s="135">
        <v>14</v>
      </c>
      <c r="G8" s="239">
        <f t="shared" si="1"/>
        <v>1.9823008849557522</v>
      </c>
      <c r="H8" s="239">
        <f>F8*100/F$39</f>
        <v>0.14618356479064426</v>
      </c>
      <c r="I8" s="97">
        <f t="shared" si="2"/>
        <v>25</v>
      </c>
      <c r="J8" s="239">
        <f t="shared" si="3"/>
        <v>2.9856093628709619</v>
      </c>
      <c r="K8" s="239">
        <f>I8*100/I$39</f>
        <v>0.22361359570661896</v>
      </c>
    </row>
    <row r="9" spans="1:11" ht="15" thickBot="1">
      <c r="A9" s="165" t="s">
        <v>9</v>
      </c>
      <c r="B9" s="214" t="s">
        <v>10</v>
      </c>
      <c r="C9" s="134">
        <v>5</v>
      </c>
      <c r="D9" s="237">
        <f t="shared" si="0"/>
        <v>3.8138825324180017</v>
      </c>
      <c r="E9" s="237">
        <f>C9*100/C$39</f>
        <v>0.31191515907673112</v>
      </c>
      <c r="F9" s="128">
        <v>187</v>
      </c>
      <c r="G9" s="237">
        <f t="shared" si="1"/>
        <v>26.477876106194689</v>
      </c>
      <c r="H9" s="237">
        <f>F9*100/F$39</f>
        <v>1.952594758275034</v>
      </c>
      <c r="I9" s="53">
        <f t="shared" si="2"/>
        <v>192</v>
      </c>
      <c r="J9" s="237">
        <f t="shared" si="3"/>
        <v>22.929479906848989</v>
      </c>
      <c r="K9" s="237">
        <f>I9*100/I$39</f>
        <v>1.7173524150268336</v>
      </c>
    </row>
    <row r="10" spans="1:11">
      <c r="A10" s="166"/>
      <c r="B10" s="238" t="s">
        <v>11</v>
      </c>
      <c r="C10" s="135"/>
      <c r="D10" s="239">
        <f t="shared" si="0"/>
        <v>0</v>
      </c>
      <c r="E10" s="239">
        <f>C10*100/C$39</f>
        <v>0</v>
      </c>
      <c r="F10" s="135">
        <v>103</v>
      </c>
      <c r="G10" s="239">
        <f t="shared" si="1"/>
        <v>14.584070796460177</v>
      </c>
      <c r="H10" s="239">
        <f>F10*100/F$39</f>
        <v>1.0754933695311684</v>
      </c>
      <c r="I10" s="97">
        <f t="shared" si="2"/>
        <v>103</v>
      </c>
      <c r="J10" s="239">
        <f t="shared" si="3"/>
        <v>12.300710575028363</v>
      </c>
      <c r="K10" s="239">
        <f>I10*100/I$39</f>
        <v>0.92128801431127016</v>
      </c>
    </row>
    <row r="11" spans="1:11" ht="15" customHeight="1">
      <c r="A11" s="15" t="s">
        <v>12</v>
      </c>
      <c r="B11" s="218" t="s">
        <v>13</v>
      </c>
      <c r="C11" s="131">
        <v>4</v>
      </c>
      <c r="D11" s="240">
        <f t="shared" si="0"/>
        <v>3.0511060259344012</v>
      </c>
      <c r="E11" s="240">
        <f>C11*100/C$39</f>
        <v>0.24953212726138491</v>
      </c>
      <c r="F11" s="131">
        <v>50</v>
      </c>
      <c r="G11" s="240">
        <f t="shared" si="1"/>
        <v>7.0796460176991154</v>
      </c>
      <c r="H11" s="240">
        <f>F11*100/F$39</f>
        <v>0.52208415996658664</v>
      </c>
      <c r="I11" s="46">
        <f t="shared" si="2"/>
        <v>54</v>
      </c>
      <c r="J11" s="240">
        <f t="shared" si="3"/>
        <v>6.4489162238012776</v>
      </c>
      <c r="K11" s="240">
        <f>I11*100/I$39</f>
        <v>0.48300536672629696</v>
      </c>
    </row>
    <row r="12" spans="1:11" ht="29.45" customHeight="1" thickBot="1">
      <c r="A12" s="165" t="s">
        <v>14</v>
      </c>
      <c r="B12" s="214" t="s">
        <v>63</v>
      </c>
      <c r="C12" s="128">
        <v>10</v>
      </c>
      <c r="D12" s="237">
        <f t="shared" si="0"/>
        <v>7.6277650648360034</v>
      </c>
      <c r="E12" s="237">
        <f>C12*100/C$39</f>
        <v>0.62383031815346224</v>
      </c>
      <c r="F12" s="128">
        <v>1096</v>
      </c>
      <c r="G12" s="237">
        <f t="shared" si="1"/>
        <v>155.18584070796462</v>
      </c>
      <c r="H12" s="237">
        <f>F12*100/F$39</f>
        <v>11.444084786467579</v>
      </c>
      <c r="I12" s="53">
        <f t="shared" si="2"/>
        <v>1106</v>
      </c>
      <c r="J12" s="237">
        <f t="shared" si="3"/>
        <v>132.08335821341134</v>
      </c>
      <c r="K12" s="237">
        <f>I12*100/I$39</f>
        <v>9.8926654740608235</v>
      </c>
    </row>
    <row r="13" spans="1:11">
      <c r="A13" s="166"/>
      <c r="B13" s="238" t="s">
        <v>16</v>
      </c>
      <c r="C13" s="135">
        <v>3</v>
      </c>
      <c r="D13" s="239">
        <f t="shared" si="0"/>
        <v>2.2883295194508011</v>
      </c>
      <c r="E13" s="239">
        <f>C13*100/C$39</f>
        <v>0.18714909544603867</v>
      </c>
      <c r="F13" s="135">
        <v>751</v>
      </c>
      <c r="G13" s="239">
        <f t="shared" si="1"/>
        <v>106.33628318584071</v>
      </c>
      <c r="H13" s="239">
        <f>F13*100/F$39</f>
        <v>7.841704082698131</v>
      </c>
      <c r="I13" s="97">
        <f t="shared" si="2"/>
        <v>754</v>
      </c>
      <c r="J13" s="239">
        <f t="shared" si="3"/>
        <v>90.045978384188217</v>
      </c>
      <c r="K13" s="239">
        <f>I13*100/I$39</f>
        <v>6.7441860465116283</v>
      </c>
    </row>
    <row r="14" spans="1:11" ht="15" customHeight="1">
      <c r="A14" s="13" t="s">
        <v>17</v>
      </c>
      <c r="B14" s="234" t="s">
        <v>18</v>
      </c>
      <c r="C14" s="131">
        <v>16</v>
      </c>
      <c r="D14" s="240">
        <f t="shared" si="0"/>
        <v>12.204424103737605</v>
      </c>
      <c r="E14" s="240">
        <f>C14*100/C$39</f>
        <v>0.99812850904553962</v>
      </c>
      <c r="F14" s="131">
        <v>210</v>
      </c>
      <c r="G14" s="240">
        <f t="shared" si="1"/>
        <v>29.734513274336283</v>
      </c>
      <c r="H14" s="240">
        <f>F14*100/F$39</f>
        <v>2.192753471859664</v>
      </c>
      <c r="I14" s="46">
        <f t="shared" si="2"/>
        <v>226</v>
      </c>
      <c r="J14" s="240">
        <f t="shared" si="3"/>
        <v>26.989908640353494</v>
      </c>
      <c r="K14" s="240">
        <f>I14*100/I$39</f>
        <v>2.0214669051878356</v>
      </c>
    </row>
    <row r="15" spans="1:11" ht="14.25" customHeight="1">
      <c r="A15" s="13" t="s">
        <v>19</v>
      </c>
      <c r="B15" s="234" t="s">
        <v>20</v>
      </c>
      <c r="C15" s="131">
        <v>16</v>
      </c>
      <c r="D15" s="240">
        <f t="shared" si="0"/>
        <v>12.204424103737605</v>
      </c>
      <c r="E15" s="240">
        <f>C15*100/C$39</f>
        <v>0.99812850904553962</v>
      </c>
      <c r="F15" s="131">
        <v>390</v>
      </c>
      <c r="G15" s="240">
        <f t="shared" si="1"/>
        <v>55.221238938053098</v>
      </c>
      <c r="H15" s="240">
        <f>F15*100/F$39</f>
        <v>4.0722564477393757</v>
      </c>
      <c r="I15" s="46">
        <f t="shared" si="2"/>
        <v>406</v>
      </c>
      <c r="J15" s="240">
        <f t="shared" si="3"/>
        <v>48.486296053024425</v>
      </c>
      <c r="K15" s="240">
        <f>I15*100/I$39</f>
        <v>3.631484794275492</v>
      </c>
    </row>
    <row r="16" spans="1:11" ht="14.25" customHeight="1">
      <c r="A16" s="15" t="s">
        <v>21</v>
      </c>
      <c r="B16" s="235" t="s">
        <v>22</v>
      </c>
      <c r="C16" s="131">
        <v>65</v>
      </c>
      <c r="D16" s="240">
        <f t="shared" si="0"/>
        <v>49.580472921434023</v>
      </c>
      <c r="E16" s="240">
        <f>C16*100/C$39</f>
        <v>4.0548970679975049</v>
      </c>
      <c r="F16" s="131">
        <v>396</v>
      </c>
      <c r="G16" s="240">
        <f t="shared" si="1"/>
        <v>56.070796460176993</v>
      </c>
      <c r="H16" s="240">
        <f>F16*100/F$39</f>
        <v>4.1349065469353663</v>
      </c>
      <c r="I16" s="46">
        <f t="shared" si="2"/>
        <v>461</v>
      </c>
      <c r="J16" s="240">
        <f t="shared" si="3"/>
        <v>55.054636651340537</v>
      </c>
      <c r="K16" s="240">
        <f>I16*100/I$39</f>
        <v>4.1234347048300535</v>
      </c>
    </row>
    <row r="17" spans="1:11" ht="14.25" customHeight="1">
      <c r="A17" s="13" t="s">
        <v>23</v>
      </c>
      <c r="B17" s="234" t="s">
        <v>24</v>
      </c>
      <c r="C17" s="131">
        <v>20</v>
      </c>
      <c r="D17" s="240">
        <f t="shared" si="0"/>
        <v>15.255530129672007</v>
      </c>
      <c r="E17" s="240">
        <f>C17*100/C$39</f>
        <v>1.2476606363069245</v>
      </c>
      <c r="F17" s="131">
        <v>181</v>
      </c>
      <c r="G17" s="240">
        <f t="shared" si="1"/>
        <v>25.628318584070797</v>
      </c>
      <c r="H17" s="240">
        <f>F17*100/F$39</f>
        <v>1.8899446590790436</v>
      </c>
      <c r="I17" s="46">
        <f t="shared" si="2"/>
        <v>201</v>
      </c>
      <c r="J17" s="240">
        <f t="shared" si="3"/>
        <v>24.004299277482534</v>
      </c>
      <c r="K17" s="240">
        <f>I17*100/I$39</f>
        <v>1.7978533094812164</v>
      </c>
    </row>
    <row r="18" spans="1:11" ht="15.75" customHeight="1" thickBot="1">
      <c r="A18" s="160" t="s">
        <v>25</v>
      </c>
      <c r="B18" s="229" t="s">
        <v>26</v>
      </c>
      <c r="C18" s="128">
        <v>4</v>
      </c>
      <c r="D18" s="237">
        <f t="shared" si="0"/>
        <v>3.0511060259344012</v>
      </c>
      <c r="E18" s="237">
        <f>C18*100/C$39</f>
        <v>0.24953212726138491</v>
      </c>
      <c r="F18" s="128">
        <v>1968</v>
      </c>
      <c r="G18" s="237">
        <f t="shared" si="1"/>
        <v>278.65486725663715</v>
      </c>
      <c r="H18" s="237">
        <f>F18*100/F$39</f>
        <v>20.549232536284848</v>
      </c>
      <c r="I18" s="53">
        <f t="shared" si="2"/>
        <v>1972</v>
      </c>
      <c r="J18" s="237">
        <f t="shared" si="3"/>
        <v>235.50486654326147</v>
      </c>
      <c r="K18" s="237">
        <f>I18*100/I$39</f>
        <v>17.638640429338103</v>
      </c>
    </row>
    <row r="19" spans="1:11">
      <c r="A19" s="161"/>
      <c r="B19" s="238" t="s">
        <v>27</v>
      </c>
      <c r="C19" s="97"/>
      <c r="D19" s="239">
        <f t="shared" si="0"/>
        <v>0</v>
      </c>
      <c r="E19" s="239">
        <f>C19*100/C$39</f>
        <v>0</v>
      </c>
      <c r="F19" s="135">
        <v>1099</v>
      </c>
      <c r="G19" s="239">
        <f t="shared" si="1"/>
        <v>155.61061946902655</v>
      </c>
      <c r="H19" s="239">
        <f>F19*100/F$39</f>
        <v>11.475409836065573</v>
      </c>
      <c r="I19" s="97">
        <f t="shared" si="2"/>
        <v>1099</v>
      </c>
      <c r="J19" s="239">
        <f t="shared" si="3"/>
        <v>131.2473875918075</v>
      </c>
      <c r="K19" s="239">
        <f>I19*100/I$39</f>
        <v>9.8300536672629697</v>
      </c>
    </row>
    <row r="20" spans="1:11">
      <c r="A20" s="161"/>
      <c r="B20" s="241" t="s">
        <v>62</v>
      </c>
      <c r="C20" s="100"/>
      <c r="D20" s="242">
        <f t="shared" si="0"/>
        <v>0</v>
      </c>
      <c r="E20" s="242">
        <f>C20*100/C$39</f>
        <v>0</v>
      </c>
      <c r="F20" s="130">
        <v>247</v>
      </c>
      <c r="G20" s="242">
        <f t="shared" si="1"/>
        <v>34.973451327433629</v>
      </c>
      <c r="H20" s="242">
        <f>F20*100/F$39</f>
        <v>2.5790957502349379</v>
      </c>
      <c r="I20" s="100">
        <f t="shared" si="2"/>
        <v>247</v>
      </c>
      <c r="J20" s="242">
        <f t="shared" si="3"/>
        <v>29.497820505165105</v>
      </c>
      <c r="K20" s="242">
        <f>I20*100/I$39</f>
        <v>2.2093023255813953</v>
      </c>
    </row>
    <row r="21" spans="1:11">
      <c r="A21" s="162"/>
      <c r="B21" s="241" t="s">
        <v>28</v>
      </c>
      <c r="C21" s="100"/>
      <c r="D21" s="242">
        <f t="shared" si="0"/>
        <v>0</v>
      </c>
      <c r="E21" s="242">
        <f>C21*100/C$39</f>
        <v>0</v>
      </c>
      <c r="F21" s="130">
        <v>182</v>
      </c>
      <c r="G21" s="242">
        <f t="shared" si="1"/>
        <v>25.76991150442478</v>
      </c>
      <c r="H21" s="242">
        <f>F21*100/F$39</f>
        <v>1.9003863422783753</v>
      </c>
      <c r="I21" s="100">
        <f t="shared" si="2"/>
        <v>182</v>
      </c>
      <c r="J21" s="242">
        <f t="shared" si="3"/>
        <v>21.735236161700602</v>
      </c>
      <c r="K21" s="242">
        <f>I21*100/I$39</f>
        <v>1.6279069767441861</v>
      </c>
    </row>
    <row r="22" spans="1:11" ht="18.75" customHeight="1" thickBot="1">
      <c r="A22" s="160" t="s">
        <v>29</v>
      </c>
      <c r="B22" s="229" t="s">
        <v>30</v>
      </c>
      <c r="C22" s="128">
        <v>552</v>
      </c>
      <c r="D22" s="237">
        <f t="shared" si="0"/>
        <v>421.05263157894734</v>
      </c>
      <c r="E22" s="237">
        <f>C22*100/C$39</f>
        <v>34.435433562071118</v>
      </c>
      <c r="F22" s="128">
        <v>700</v>
      </c>
      <c r="G22" s="237">
        <f t="shared" si="1"/>
        <v>99.115044247787608</v>
      </c>
      <c r="H22" s="237">
        <f>F22*100/F$39</f>
        <v>7.3091782395322129</v>
      </c>
      <c r="I22" s="53">
        <f t="shared" si="2"/>
        <v>1252</v>
      </c>
      <c r="J22" s="237">
        <f t="shared" si="3"/>
        <v>149.51931689257776</v>
      </c>
      <c r="K22" s="237">
        <f>I22*100/I$39</f>
        <v>11.198568872987478</v>
      </c>
    </row>
    <row r="23" spans="1:11">
      <c r="A23" s="161"/>
      <c r="B23" s="238" t="s">
        <v>31</v>
      </c>
      <c r="C23" s="135">
        <v>390</v>
      </c>
      <c r="D23" s="239">
        <f t="shared" si="0"/>
        <v>297.48283752860414</v>
      </c>
      <c r="E23" s="239">
        <f>C23*100/C$39</f>
        <v>24.32938240798503</v>
      </c>
      <c r="F23" s="135">
        <v>109</v>
      </c>
      <c r="G23" s="239">
        <f t="shared" si="1"/>
        <v>15.43362831858407</v>
      </c>
      <c r="H23" s="239">
        <f>F23*100/F$39</f>
        <v>1.1381434687271588</v>
      </c>
      <c r="I23" s="97">
        <f t="shared" si="2"/>
        <v>499</v>
      </c>
      <c r="J23" s="239">
        <f t="shared" si="3"/>
        <v>59.592762882904402</v>
      </c>
      <c r="K23" s="239">
        <f>I23*100/I$39</f>
        <v>4.4633273703041141</v>
      </c>
    </row>
    <row r="24" spans="1:11">
      <c r="A24" s="161"/>
      <c r="B24" s="241" t="s">
        <v>53</v>
      </c>
      <c r="C24" s="130">
        <v>10</v>
      </c>
      <c r="D24" s="242">
        <f t="shared" si="0"/>
        <v>7.6277650648360034</v>
      </c>
      <c r="E24" s="242">
        <f>C24*100/C$39</f>
        <v>0.62383031815346224</v>
      </c>
      <c r="F24" s="130">
        <v>127</v>
      </c>
      <c r="G24" s="242">
        <f t="shared" si="1"/>
        <v>17.982300884955752</v>
      </c>
      <c r="H24" s="242">
        <f>F24*100/F$39</f>
        <v>1.32609376631513</v>
      </c>
      <c r="I24" s="100">
        <f t="shared" si="2"/>
        <v>137</v>
      </c>
      <c r="J24" s="242">
        <f t="shared" si="3"/>
        <v>16.36113930853287</v>
      </c>
      <c r="K24" s="242">
        <f>I24*100/I$39</f>
        <v>1.2254025044722718</v>
      </c>
    </row>
    <row r="25" spans="1:11">
      <c r="A25" s="162"/>
      <c r="B25" s="241" t="s">
        <v>54</v>
      </c>
      <c r="C25" s="130">
        <v>63</v>
      </c>
      <c r="D25" s="242">
        <f t="shared" si="0"/>
        <v>48.054919908466822</v>
      </c>
      <c r="E25" s="242">
        <f>C25*100/C$39</f>
        <v>3.9301310043668121</v>
      </c>
      <c r="F25" s="130">
        <v>81</v>
      </c>
      <c r="G25" s="242">
        <f t="shared" si="1"/>
        <v>11.469026548672566</v>
      </c>
      <c r="H25" s="242">
        <f>F25*100/F$39</f>
        <v>0.84577633914587036</v>
      </c>
      <c r="I25" s="100">
        <f t="shared" si="2"/>
        <v>144</v>
      </c>
      <c r="J25" s="242">
        <f t="shared" si="3"/>
        <v>17.19710993013674</v>
      </c>
      <c r="K25" s="242">
        <f>I25*100/I$39</f>
        <v>1.2880143112701252</v>
      </c>
    </row>
    <row r="26" spans="1:11" ht="15" customHeight="1">
      <c r="A26" s="15" t="s">
        <v>32</v>
      </c>
      <c r="B26" s="218" t="s">
        <v>33</v>
      </c>
      <c r="C26" s="131">
        <v>48</v>
      </c>
      <c r="D26" s="240">
        <f t="shared" si="0"/>
        <v>36.613272311212818</v>
      </c>
      <c r="E26" s="240">
        <f>C26*100/C$39</f>
        <v>2.9943855271366187</v>
      </c>
      <c r="F26" s="131">
        <v>412</v>
      </c>
      <c r="G26" s="240">
        <f t="shared" si="1"/>
        <v>58.336283185840706</v>
      </c>
      <c r="H26" s="240">
        <f>F26*100/F$39</f>
        <v>4.3019734781246735</v>
      </c>
      <c r="I26" s="46">
        <f t="shared" si="2"/>
        <v>460</v>
      </c>
      <c r="J26" s="240">
        <f t="shared" si="3"/>
        <v>54.935212276825702</v>
      </c>
      <c r="K26" s="240">
        <f>I26*100/I$39</f>
        <v>4.1144901610017888</v>
      </c>
    </row>
    <row r="27" spans="1:11" ht="14.25">
      <c r="A27" s="15" t="s">
        <v>34</v>
      </c>
      <c r="B27" s="218" t="s">
        <v>35</v>
      </c>
      <c r="C27" s="131">
        <v>156</v>
      </c>
      <c r="D27" s="240">
        <f t="shared" si="0"/>
        <v>118.99313501144165</v>
      </c>
      <c r="E27" s="240">
        <f>C27*100/C$39</f>
        <v>9.7317529631940118</v>
      </c>
      <c r="F27" s="131">
        <v>446</v>
      </c>
      <c r="G27" s="240">
        <f t="shared" si="1"/>
        <v>63.150442477876105</v>
      </c>
      <c r="H27" s="240">
        <f>F27*100/F$39</f>
        <v>4.6569907069019525</v>
      </c>
      <c r="I27" s="46">
        <f t="shared" si="2"/>
        <v>602</v>
      </c>
      <c r="J27" s="240">
        <f t="shared" si="3"/>
        <v>71.893473457932771</v>
      </c>
      <c r="K27" s="240">
        <f>I27*100/I$39</f>
        <v>5.384615384615385</v>
      </c>
    </row>
    <row r="28" spans="1:11" ht="22.5" customHeight="1">
      <c r="A28" s="15" t="s">
        <v>36</v>
      </c>
      <c r="B28" s="218" t="s">
        <v>60</v>
      </c>
      <c r="C28" s="131">
        <v>14</v>
      </c>
      <c r="D28" s="240">
        <f t="shared" si="0"/>
        <v>10.678871090770404</v>
      </c>
      <c r="E28" s="240">
        <f>C28*100/C$39</f>
        <v>0.8733624454148472</v>
      </c>
      <c r="F28" s="131">
        <v>967</v>
      </c>
      <c r="G28" s="240">
        <f t="shared" si="1"/>
        <v>136.9203539823009</v>
      </c>
      <c r="H28" s="240">
        <f>F28*100/F$39</f>
        <v>10.097107653753785</v>
      </c>
      <c r="I28" s="46">
        <f t="shared" si="2"/>
        <v>981</v>
      </c>
      <c r="J28" s="240">
        <f t="shared" si="3"/>
        <v>117.15531139905654</v>
      </c>
      <c r="K28" s="240">
        <f>I28*100/I$39</f>
        <v>8.7745974955277273</v>
      </c>
    </row>
    <row r="29" spans="1:11" ht="15" customHeight="1" thickBot="1">
      <c r="A29" s="184" t="s">
        <v>38</v>
      </c>
      <c r="B29" s="229" t="s">
        <v>39</v>
      </c>
      <c r="C29" s="128">
        <v>92</v>
      </c>
      <c r="D29" s="237">
        <f t="shared" si="0"/>
        <v>70.175438596491233</v>
      </c>
      <c r="E29" s="237">
        <f>C29*100/C$39</f>
        <v>5.7392389270118525</v>
      </c>
      <c r="F29" s="128">
        <v>949</v>
      </c>
      <c r="G29" s="237">
        <f t="shared" si="1"/>
        <v>134.3716814159292</v>
      </c>
      <c r="H29" s="237">
        <f>F29*100/F$39</f>
        <v>9.9091573561658137</v>
      </c>
      <c r="I29" s="53">
        <f t="shared" si="2"/>
        <v>1041</v>
      </c>
      <c r="J29" s="237">
        <f t="shared" si="3"/>
        <v>124.32077386994686</v>
      </c>
      <c r="K29" s="237">
        <f>I29*100/I$39</f>
        <v>9.3112701252236132</v>
      </c>
    </row>
    <row r="30" spans="1:11">
      <c r="A30" s="185"/>
      <c r="B30" s="238" t="s">
        <v>40</v>
      </c>
      <c r="C30" s="135">
        <v>30</v>
      </c>
      <c r="D30" s="239">
        <f t="shared" si="0"/>
        <v>22.883295194508008</v>
      </c>
      <c r="E30" s="239">
        <f>C30*100/C$39</f>
        <v>1.8714909544603868</v>
      </c>
      <c r="F30" s="135">
        <v>427</v>
      </c>
      <c r="G30" s="239">
        <f t="shared" si="1"/>
        <v>60.460176991150441</v>
      </c>
      <c r="H30" s="239">
        <f>F30*100/F$39</f>
        <v>4.4585987261146496</v>
      </c>
      <c r="I30" s="97">
        <f t="shared" si="2"/>
        <v>457</v>
      </c>
      <c r="J30" s="239">
        <f t="shared" si="3"/>
        <v>54.576939153281188</v>
      </c>
      <c r="K30" s="239">
        <f>I30*100/I$39</f>
        <v>4.0876565295169947</v>
      </c>
    </row>
    <row r="31" spans="1:11" ht="14.25">
      <c r="A31" s="16" t="s">
        <v>41</v>
      </c>
      <c r="B31" s="218" t="s">
        <v>42</v>
      </c>
      <c r="C31" s="46"/>
      <c r="D31" s="240">
        <f t="shared" si="0"/>
        <v>0</v>
      </c>
      <c r="E31" s="240">
        <f>C31*100/C$39</f>
        <v>0</v>
      </c>
      <c r="F31" s="131">
        <v>37</v>
      </c>
      <c r="G31" s="240">
        <f t="shared" si="1"/>
        <v>5.2389380530973453</v>
      </c>
      <c r="H31" s="240">
        <f>F31*100/F$39</f>
        <v>0.38634227837527407</v>
      </c>
      <c r="I31" s="46">
        <f t="shared" si="2"/>
        <v>37</v>
      </c>
      <c r="J31" s="240">
        <f t="shared" si="3"/>
        <v>4.4187018570490233</v>
      </c>
      <c r="K31" s="240">
        <f>I31*100/I$39</f>
        <v>0.33094812164579607</v>
      </c>
    </row>
    <row r="32" spans="1:11" ht="14.25">
      <c r="A32" s="16" t="s">
        <v>43</v>
      </c>
      <c r="B32" s="218" t="s">
        <v>44</v>
      </c>
      <c r="C32" s="46"/>
      <c r="D32" s="240">
        <f t="shared" si="0"/>
        <v>0</v>
      </c>
      <c r="E32" s="240">
        <f>C32*100/C$39</f>
        <v>0</v>
      </c>
      <c r="F32" s="131"/>
      <c r="G32" s="240">
        <f t="shared" si="1"/>
        <v>0</v>
      </c>
      <c r="H32" s="240">
        <f>F32*100/F$39</f>
        <v>0</v>
      </c>
      <c r="I32" s="46">
        <f t="shared" si="2"/>
        <v>0</v>
      </c>
      <c r="J32" s="240">
        <f t="shared" si="3"/>
        <v>0</v>
      </c>
      <c r="K32" s="240">
        <f>I32*100/I$39</f>
        <v>0</v>
      </c>
    </row>
    <row r="33" spans="1:11" ht="14.25">
      <c r="A33" s="16" t="s">
        <v>45</v>
      </c>
      <c r="B33" s="218" t="s">
        <v>46</v>
      </c>
      <c r="C33" s="131">
        <v>16</v>
      </c>
      <c r="D33" s="240">
        <f t="shared" si="0"/>
        <v>12.204424103737605</v>
      </c>
      <c r="E33" s="240">
        <f>C33*100/C$39</f>
        <v>0.99812850904553962</v>
      </c>
      <c r="F33" s="131">
        <v>9</v>
      </c>
      <c r="G33" s="240">
        <f t="shared" si="1"/>
        <v>1.2743362831858407</v>
      </c>
      <c r="H33" s="240">
        <f>F33*100/F$39</f>
        <v>9.3975148793985594E-2</v>
      </c>
      <c r="I33" s="46">
        <f t="shared" si="2"/>
        <v>25</v>
      </c>
      <c r="J33" s="240">
        <f t="shared" si="3"/>
        <v>2.9856093628709619</v>
      </c>
      <c r="K33" s="240">
        <f>I33*100/I$39</f>
        <v>0.22361359570661896</v>
      </c>
    </row>
    <row r="34" spans="1:11" ht="14.25">
      <c r="A34" s="16" t="s">
        <v>47</v>
      </c>
      <c r="B34" s="10" t="s">
        <v>48</v>
      </c>
      <c r="C34" s="131">
        <v>92</v>
      </c>
      <c r="D34" s="82">
        <f t="shared" si="0"/>
        <v>70.175438596491233</v>
      </c>
      <c r="E34" s="82">
        <f>C34*100/C$39</f>
        <v>5.7392389270118525</v>
      </c>
      <c r="F34" s="131">
        <v>181</v>
      </c>
      <c r="G34" s="82">
        <f t="shared" si="1"/>
        <v>25.628318584070797</v>
      </c>
      <c r="H34" s="82">
        <f>F34*100/F$39</f>
        <v>1.8899446590790436</v>
      </c>
      <c r="I34" s="63">
        <f t="shared" si="2"/>
        <v>273</v>
      </c>
      <c r="J34" s="82">
        <f t="shared" si="3"/>
        <v>32.602854242550904</v>
      </c>
      <c r="K34" s="82">
        <f>I34*100/I$39</f>
        <v>2.441860465116279</v>
      </c>
    </row>
    <row r="35" spans="1:11" ht="15" thickBot="1">
      <c r="A35" s="38" t="s">
        <v>49</v>
      </c>
      <c r="B35" s="32" t="s">
        <v>50</v>
      </c>
      <c r="C35" s="128">
        <v>82</v>
      </c>
      <c r="D35" s="81">
        <f t="shared" si="0"/>
        <v>62.547673531655228</v>
      </c>
      <c r="E35" s="81">
        <f>C35*100/C$39</f>
        <v>5.1154086088583908</v>
      </c>
      <c r="F35" s="128">
        <v>543</v>
      </c>
      <c r="G35" s="81">
        <f t="shared" si="1"/>
        <v>76.884955752212392</v>
      </c>
      <c r="H35" s="81">
        <f>F35*100/F$39</f>
        <v>5.6698339772371309</v>
      </c>
      <c r="I35" s="62">
        <f t="shared" si="2"/>
        <v>625</v>
      </c>
      <c r="J35" s="81">
        <f t="shared" si="3"/>
        <v>74.640234071774046</v>
      </c>
      <c r="K35" s="81">
        <f>I35*100/I$39</f>
        <v>5.5903398926654742</v>
      </c>
    </row>
    <row r="36" spans="1:11" s="159" customFormat="1" ht="15" thickBot="1">
      <c r="A36" s="14" t="s">
        <v>79</v>
      </c>
      <c r="B36" s="210" t="s">
        <v>80</v>
      </c>
      <c r="C36" s="128"/>
      <c r="D36" s="49">
        <f t="shared" si="0"/>
        <v>0</v>
      </c>
      <c r="E36" s="49">
        <f t="shared" ref="E36:E39" si="4">C36*100/C$39</f>
        <v>0</v>
      </c>
      <c r="F36" s="128">
        <v>14</v>
      </c>
      <c r="G36" s="49">
        <f t="shared" si="1"/>
        <v>1.9823008849557522</v>
      </c>
      <c r="H36" s="49">
        <f t="shared" ref="H36:H39" si="5">F36*100/F$39</f>
        <v>0.14618356479064426</v>
      </c>
      <c r="I36" s="62">
        <f t="shared" si="2"/>
        <v>14</v>
      </c>
      <c r="J36" s="49">
        <f t="shared" si="3"/>
        <v>1.6719412432077387</v>
      </c>
      <c r="K36" s="49">
        <f t="shared" ref="K36:K39" si="6">I36*100/I$39</f>
        <v>0.12522361359570661</v>
      </c>
    </row>
    <row r="37" spans="1:11" s="159" customFormat="1" ht="14.25">
      <c r="A37" s="211"/>
      <c r="B37" s="212" t="s">
        <v>81</v>
      </c>
      <c r="C37" s="131"/>
      <c r="D37" s="217">
        <f t="shared" si="0"/>
        <v>0</v>
      </c>
      <c r="E37" s="217">
        <f t="shared" si="4"/>
        <v>0</v>
      </c>
      <c r="F37" s="129">
        <v>10</v>
      </c>
      <c r="G37" s="217">
        <f t="shared" si="1"/>
        <v>1.415929203539823</v>
      </c>
      <c r="H37" s="217">
        <f t="shared" si="5"/>
        <v>0.10441683199331732</v>
      </c>
      <c r="I37" s="99">
        <f t="shared" si="2"/>
        <v>10</v>
      </c>
      <c r="J37" s="217">
        <f t="shared" si="3"/>
        <v>1.1942437451483847</v>
      </c>
      <c r="K37" s="217">
        <f t="shared" si="6"/>
        <v>8.9445438282647588E-2</v>
      </c>
    </row>
    <row r="38" spans="1:11" s="159" customFormat="1" ht="14.25">
      <c r="A38" s="213"/>
      <c r="B38" s="212" t="s">
        <v>82</v>
      </c>
      <c r="C38" s="131"/>
      <c r="D38" s="217">
        <f t="shared" si="0"/>
        <v>0</v>
      </c>
      <c r="E38" s="217">
        <f t="shared" si="4"/>
        <v>0</v>
      </c>
      <c r="F38" s="129">
        <v>4</v>
      </c>
      <c r="G38" s="217">
        <f t="shared" si="1"/>
        <v>0.5663716814159292</v>
      </c>
      <c r="H38" s="217">
        <f t="shared" si="5"/>
        <v>4.1766732797326928E-2</v>
      </c>
      <c r="I38" s="99">
        <f t="shared" si="2"/>
        <v>4</v>
      </c>
      <c r="J38" s="217">
        <f t="shared" si="3"/>
        <v>0.47769749805935391</v>
      </c>
      <c r="K38" s="217">
        <f t="shared" si="6"/>
        <v>3.5778175313059032E-2</v>
      </c>
    </row>
    <row r="39" spans="1:11" ht="15" customHeight="1">
      <c r="A39" s="71"/>
      <c r="B39" s="67" t="s">
        <v>51</v>
      </c>
      <c r="C39" s="70">
        <f>C7+C9+C11+C12+SUM(C14:C18)+C22+SUM(C26:C29)+SUM(C31:C36)</f>
        <v>1603</v>
      </c>
      <c r="D39" s="54">
        <f t="shared" si="0"/>
        <v>1222.7307398932112</v>
      </c>
      <c r="E39" s="54">
        <f t="shared" si="4"/>
        <v>100</v>
      </c>
      <c r="F39" s="70">
        <f>F7+F9+F11+F12+SUM(F14:F18)+F22+SUM(F26:F29)+SUM(F31:F36)</f>
        <v>9577</v>
      </c>
      <c r="G39" s="54">
        <f t="shared" si="1"/>
        <v>1356.0353982300885</v>
      </c>
      <c r="H39" s="54">
        <f t="shared" si="5"/>
        <v>100</v>
      </c>
      <c r="I39" s="70">
        <f>I7+I9+I11+I12+SUM(I14:I18)+I22+SUM(I26:I29)+SUM(I31:I36)</f>
        <v>11180</v>
      </c>
      <c r="J39" s="54">
        <f t="shared" si="3"/>
        <v>1335.1645070758941</v>
      </c>
      <c r="K39" s="54">
        <f t="shared" si="6"/>
        <v>100</v>
      </c>
    </row>
    <row r="40" spans="1:11">
      <c r="B40" s="111" t="s">
        <v>84</v>
      </c>
    </row>
  </sheetData>
  <mergeCells count="12">
    <mergeCell ref="A18:A21"/>
    <mergeCell ref="A22:A25"/>
    <mergeCell ref="A29:A30"/>
    <mergeCell ref="A2:K2"/>
    <mergeCell ref="A7:A8"/>
    <mergeCell ref="A9:A10"/>
    <mergeCell ref="A12:A13"/>
    <mergeCell ref="C5:E5"/>
    <mergeCell ref="F5:H5"/>
    <mergeCell ref="I5:K5"/>
    <mergeCell ref="B5:B6"/>
    <mergeCell ref="A5:A6"/>
  </mergeCells>
  <phoneticPr fontId="0" type="noConversion"/>
  <printOptions horizontalCentered="1" verticalCentered="1"/>
  <pageMargins left="0.74803149606299213" right="0.74803149606299213" top="0.23622047244094491" bottom="0.39370078740157483" header="0.23622047244094491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7" tint="0.39997558519241921"/>
  </sheetPr>
  <dimension ref="A1:L41"/>
  <sheetViews>
    <sheetView topLeftCell="A7" workbookViewId="0">
      <selection activeCell="C36" sqref="C36"/>
    </sheetView>
  </sheetViews>
  <sheetFormatPr defaultRowHeight="12.75"/>
  <cols>
    <col min="1" max="1" width="8.28515625" customWidth="1"/>
    <col min="2" max="2" width="53.7109375" customWidth="1"/>
    <col min="3" max="3" width="9.140625" style="107" customWidth="1"/>
    <col min="4" max="4" width="10.42578125" style="84" customWidth="1"/>
    <col min="5" max="5" width="8.5703125" style="84" customWidth="1"/>
    <col min="6" max="6" width="9.140625" style="107" customWidth="1"/>
    <col min="7" max="7" width="10.42578125" style="85" customWidth="1"/>
    <col min="8" max="8" width="8" style="85" customWidth="1"/>
    <col min="9" max="9" width="9.140625" style="83" customWidth="1"/>
    <col min="10" max="10" width="10" style="85" customWidth="1"/>
    <col min="11" max="11" width="8.28515625" style="85" customWidth="1"/>
  </cols>
  <sheetData>
    <row r="1" spans="1:12" ht="7.5" customHeight="1"/>
    <row r="2" spans="1:12" ht="13.5" customHeight="1">
      <c r="A2" s="186" t="s">
        <v>71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2" ht="7.5" customHeight="1">
      <c r="A3" s="1"/>
      <c r="B3" s="29"/>
      <c r="D3" s="86"/>
      <c r="E3" s="86"/>
      <c r="G3" s="87"/>
      <c r="H3" s="88"/>
      <c r="I3" s="89"/>
      <c r="J3" s="88"/>
      <c r="K3" s="88"/>
    </row>
    <row r="4" spans="1:12" ht="12.75" customHeight="1">
      <c r="A4" s="4"/>
      <c r="D4" s="126">
        <v>615.5</v>
      </c>
      <c r="E4" s="118"/>
      <c r="F4" s="119"/>
      <c r="G4" s="127">
        <v>3008</v>
      </c>
      <c r="H4" s="118"/>
      <c r="I4" s="119"/>
      <c r="J4" s="126">
        <f>SUM(D4:G4)</f>
        <v>3623.5</v>
      </c>
      <c r="K4" s="120"/>
    </row>
    <row r="5" spans="1:12" ht="14.25">
      <c r="A5" s="195" t="s">
        <v>58</v>
      </c>
      <c r="B5" s="197" t="s">
        <v>55</v>
      </c>
      <c r="C5" s="192" t="s">
        <v>0</v>
      </c>
      <c r="D5" s="193"/>
      <c r="E5" s="194"/>
      <c r="F5" s="192" t="s">
        <v>1</v>
      </c>
      <c r="G5" s="193"/>
      <c r="H5" s="194"/>
      <c r="I5" s="192" t="s">
        <v>2</v>
      </c>
      <c r="J5" s="193"/>
      <c r="K5" s="194"/>
    </row>
    <row r="6" spans="1:12" ht="39.75" customHeight="1">
      <c r="A6" s="196"/>
      <c r="B6" s="198"/>
      <c r="C6" s="108" t="s">
        <v>3</v>
      </c>
      <c r="D6" s="61" t="s">
        <v>4</v>
      </c>
      <c r="E6" s="61" t="s">
        <v>5</v>
      </c>
      <c r="F6" s="108" t="s">
        <v>3</v>
      </c>
      <c r="G6" s="61" t="s">
        <v>4</v>
      </c>
      <c r="H6" s="61" t="s">
        <v>5</v>
      </c>
      <c r="I6" s="90" t="s">
        <v>3</v>
      </c>
      <c r="J6" s="61" t="s">
        <v>4</v>
      </c>
      <c r="K6" s="61" t="s">
        <v>5</v>
      </c>
    </row>
    <row r="7" spans="1:12" ht="15" thickBot="1">
      <c r="A7" s="190" t="s">
        <v>6</v>
      </c>
      <c r="B7" s="243" t="s">
        <v>7</v>
      </c>
      <c r="C7" s="128">
        <v>353</v>
      </c>
      <c r="D7" s="215">
        <f t="shared" ref="D7:D39" si="0">C7*1000/$D$4</f>
        <v>573.51746547522339</v>
      </c>
      <c r="E7" s="215">
        <f t="shared" ref="E7:E39" si="1">C7*100/C$39</f>
        <v>24.754558204768582</v>
      </c>
      <c r="F7" s="128">
        <v>362</v>
      </c>
      <c r="G7" s="237">
        <f t="shared" ref="G7:G39" si="2">F7*1000/$G$4</f>
        <v>120.34574468085107</v>
      </c>
      <c r="H7" s="237">
        <f t="shared" ref="H7:H39" si="3">F7*100/F$39</f>
        <v>7.5811518324607325</v>
      </c>
      <c r="I7" s="53">
        <f t="shared" ref="I7:I38" si="4">C7+F7</f>
        <v>715</v>
      </c>
      <c r="J7" s="237">
        <f t="shared" ref="J7:J39" si="5">I7*1000/$J$4</f>
        <v>197.32303021940112</v>
      </c>
      <c r="K7" s="237">
        <f t="shared" ref="K7:K39" si="6">I7*100/I$39</f>
        <v>11.530398322851154</v>
      </c>
      <c r="L7" s="26"/>
    </row>
    <row r="8" spans="1:12">
      <c r="A8" s="191"/>
      <c r="B8" s="244" t="s">
        <v>8</v>
      </c>
      <c r="C8" s="129"/>
      <c r="D8" s="245">
        <f t="shared" si="0"/>
        <v>0</v>
      </c>
      <c r="E8" s="245">
        <f t="shared" si="1"/>
        <v>0</v>
      </c>
      <c r="F8" s="129"/>
      <c r="G8" s="246">
        <f t="shared" si="2"/>
        <v>0</v>
      </c>
      <c r="H8" s="246">
        <f t="shared" si="3"/>
        <v>0</v>
      </c>
      <c r="I8" s="99">
        <f t="shared" si="4"/>
        <v>0</v>
      </c>
      <c r="J8" s="246">
        <f t="shared" si="5"/>
        <v>0</v>
      </c>
      <c r="K8" s="246">
        <f t="shared" si="6"/>
        <v>0</v>
      </c>
      <c r="L8" s="26"/>
    </row>
    <row r="9" spans="1:12" ht="15" thickBot="1">
      <c r="A9" s="190" t="s">
        <v>9</v>
      </c>
      <c r="B9" s="243" t="s">
        <v>10</v>
      </c>
      <c r="C9" s="128">
        <v>3</v>
      </c>
      <c r="D9" s="215">
        <f t="shared" si="0"/>
        <v>4.8740861088545895</v>
      </c>
      <c r="E9" s="215">
        <f t="shared" si="1"/>
        <v>0.21037868162692847</v>
      </c>
      <c r="F9" s="128">
        <v>85</v>
      </c>
      <c r="G9" s="237">
        <f t="shared" si="2"/>
        <v>28.257978723404257</v>
      </c>
      <c r="H9" s="237">
        <f t="shared" si="3"/>
        <v>1.7801047120418849</v>
      </c>
      <c r="I9" s="53">
        <f t="shared" si="4"/>
        <v>88</v>
      </c>
      <c r="J9" s="237">
        <f t="shared" si="5"/>
        <v>24.285911411618599</v>
      </c>
      <c r="K9" s="237">
        <f t="shared" si="6"/>
        <v>1.4191259474278342</v>
      </c>
      <c r="L9" s="26"/>
    </row>
    <row r="10" spans="1:12">
      <c r="A10" s="191"/>
      <c r="B10" s="244" t="s">
        <v>11</v>
      </c>
      <c r="C10" s="129"/>
      <c r="D10" s="245">
        <f t="shared" si="0"/>
        <v>0</v>
      </c>
      <c r="E10" s="245">
        <f t="shared" si="1"/>
        <v>0</v>
      </c>
      <c r="F10" s="129">
        <v>21</v>
      </c>
      <c r="G10" s="246">
        <f t="shared" si="2"/>
        <v>6.9813829787234045</v>
      </c>
      <c r="H10" s="246">
        <f t="shared" si="3"/>
        <v>0.43979057591623039</v>
      </c>
      <c r="I10" s="99">
        <f t="shared" si="4"/>
        <v>21</v>
      </c>
      <c r="J10" s="246">
        <f t="shared" si="5"/>
        <v>5.79550158686353</v>
      </c>
      <c r="K10" s="246">
        <f t="shared" si="6"/>
        <v>0.3386550556361877</v>
      </c>
      <c r="L10" s="26"/>
    </row>
    <row r="11" spans="1:12" ht="15" customHeight="1">
      <c r="A11" s="23" t="s">
        <v>12</v>
      </c>
      <c r="B11" s="247" t="s">
        <v>13</v>
      </c>
      <c r="C11" s="131">
        <v>2</v>
      </c>
      <c r="D11" s="219">
        <f t="shared" si="0"/>
        <v>3.249390739236393</v>
      </c>
      <c r="E11" s="219">
        <f t="shared" si="1"/>
        <v>0.14025245441795231</v>
      </c>
      <c r="F11" s="131">
        <v>25</v>
      </c>
      <c r="G11" s="240">
        <f t="shared" si="2"/>
        <v>8.3111702127659566</v>
      </c>
      <c r="H11" s="240">
        <f t="shared" si="3"/>
        <v>0.52356020942408377</v>
      </c>
      <c r="I11" s="46">
        <f t="shared" si="4"/>
        <v>27</v>
      </c>
      <c r="J11" s="240">
        <f t="shared" si="5"/>
        <v>7.4513591831102524</v>
      </c>
      <c r="K11" s="240">
        <f t="shared" si="6"/>
        <v>0.43541364296081275</v>
      </c>
      <c r="L11" s="26"/>
    </row>
    <row r="12" spans="1:12" ht="26.25" thickBot="1">
      <c r="A12" s="190" t="s">
        <v>14</v>
      </c>
      <c r="B12" s="243" t="s">
        <v>15</v>
      </c>
      <c r="C12" s="128">
        <v>4</v>
      </c>
      <c r="D12" s="215">
        <f t="shared" si="0"/>
        <v>6.498781478472786</v>
      </c>
      <c r="E12" s="215">
        <f t="shared" si="1"/>
        <v>0.28050490883590462</v>
      </c>
      <c r="F12" s="128">
        <v>176</v>
      </c>
      <c r="G12" s="237">
        <f t="shared" si="2"/>
        <v>58.51063829787234</v>
      </c>
      <c r="H12" s="237">
        <f t="shared" si="3"/>
        <v>3.6858638743455496</v>
      </c>
      <c r="I12" s="53">
        <f t="shared" si="4"/>
        <v>180</v>
      </c>
      <c r="J12" s="237">
        <f t="shared" si="5"/>
        <v>49.675727887401685</v>
      </c>
      <c r="K12" s="237">
        <f t="shared" si="6"/>
        <v>2.9027576197387517</v>
      </c>
      <c r="L12" s="26"/>
    </row>
    <row r="13" spans="1:12">
      <c r="A13" s="191"/>
      <c r="B13" s="244" t="s">
        <v>16</v>
      </c>
      <c r="C13" s="129">
        <v>1</v>
      </c>
      <c r="D13" s="245">
        <f t="shared" si="0"/>
        <v>1.6246953696181965</v>
      </c>
      <c r="E13" s="245">
        <f t="shared" si="1"/>
        <v>7.0126227208976155E-2</v>
      </c>
      <c r="F13" s="129">
        <v>111</v>
      </c>
      <c r="G13" s="246">
        <f t="shared" si="2"/>
        <v>36.901595744680854</v>
      </c>
      <c r="H13" s="246">
        <f t="shared" si="3"/>
        <v>2.3246073298429319</v>
      </c>
      <c r="I13" s="99">
        <f t="shared" si="4"/>
        <v>112</v>
      </c>
      <c r="J13" s="246">
        <f t="shared" si="5"/>
        <v>30.909341796605492</v>
      </c>
      <c r="K13" s="246">
        <f t="shared" si="6"/>
        <v>1.8061602967263344</v>
      </c>
      <c r="L13" s="26"/>
    </row>
    <row r="14" spans="1:12" ht="14.25">
      <c r="A14" s="96" t="s">
        <v>17</v>
      </c>
      <c r="B14" s="247" t="s">
        <v>18</v>
      </c>
      <c r="C14" s="131">
        <v>9</v>
      </c>
      <c r="D14" s="219">
        <f t="shared" si="0"/>
        <v>14.622258326563768</v>
      </c>
      <c r="E14" s="219">
        <f t="shared" si="1"/>
        <v>0.63113604488078545</v>
      </c>
      <c r="F14" s="131">
        <v>85</v>
      </c>
      <c r="G14" s="240">
        <f t="shared" si="2"/>
        <v>28.257978723404257</v>
      </c>
      <c r="H14" s="240">
        <f t="shared" si="3"/>
        <v>1.7801047120418849</v>
      </c>
      <c r="I14" s="46">
        <f t="shared" si="4"/>
        <v>94</v>
      </c>
      <c r="J14" s="240">
        <f t="shared" si="5"/>
        <v>25.941769007865325</v>
      </c>
      <c r="K14" s="240">
        <f t="shared" si="6"/>
        <v>1.5158845347524592</v>
      </c>
      <c r="L14" s="26"/>
    </row>
    <row r="15" spans="1:12" ht="14.25">
      <c r="A15" s="96" t="s">
        <v>19</v>
      </c>
      <c r="B15" s="247" t="s">
        <v>20</v>
      </c>
      <c r="C15" s="131">
        <v>8</v>
      </c>
      <c r="D15" s="219">
        <f t="shared" si="0"/>
        <v>12.997562956945572</v>
      </c>
      <c r="E15" s="219">
        <f t="shared" si="1"/>
        <v>0.56100981767180924</v>
      </c>
      <c r="F15" s="131">
        <v>196</v>
      </c>
      <c r="G15" s="240">
        <f t="shared" si="2"/>
        <v>65.159574468085111</v>
      </c>
      <c r="H15" s="240">
        <f t="shared" si="3"/>
        <v>4.1047120418848166</v>
      </c>
      <c r="I15" s="46">
        <f t="shared" si="4"/>
        <v>204</v>
      </c>
      <c r="J15" s="240">
        <f t="shared" si="5"/>
        <v>56.299158272388574</v>
      </c>
      <c r="K15" s="240">
        <f t="shared" si="6"/>
        <v>3.2897919690372519</v>
      </c>
      <c r="L15" s="26"/>
    </row>
    <row r="16" spans="1:12" ht="14.25">
      <c r="A16" s="23" t="s">
        <v>21</v>
      </c>
      <c r="B16" s="247" t="s">
        <v>22</v>
      </c>
      <c r="C16" s="131">
        <v>44</v>
      </c>
      <c r="D16" s="219">
        <f t="shared" si="0"/>
        <v>71.486596263200653</v>
      </c>
      <c r="E16" s="219">
        <f t="shared" si="1"/>
        <v>3.085553997194951</v>
      </c>
      <c r="F16" s="131">
        <v>142</v>
      </c>
      <c r="G16" s="240">
        <f t="shared" si="2"/>
        <v>47.207446808510639</v>
      </c>
      <c r="H16" s="240">
        <f t="shared" si="3"/>
        <v>2.9738219895287958</v>
      </c>
      <c r="I16" s="46">
        <f t="shared" si="4"/>
        <v>186</v>
      </c>
      <c r="J16" s="240">
        <f t="shared" si="5"/>
        <v>51.331585483648404</v>
      </c>
      <c r="K16" s="240">
        <f t="shared" si="6"/>
        <v>2.999516207063377</v>
      </c>
      <c r="L16" s="26"/>
    </row>
    <row r="17" spans="1:12" ht="14.25">
      <c r="A17" s="96" t="s">
        <v>23</v>
      </c>
      <c r="B17" s="248" t="s">
        <v>24</v>
      </c>
      <c r="C17" s="131">
        <v>12</v>
      </c>
      <c r="D17" s="219">
        <f t="shared" si="0"/>
        <v>19.496344435418358</v>
      </c>
      <c r="E17" s="219">
        <f t="shared" si="1"/>
        <v>0.84151472650771386</v>
      </c>
      <c r="F17" s="131">
        <v>58</v>
      </c>
      <c r="G17" s="240">
        <f t="shared" si="2"/>
        <v>19.281914893617021</v>
      </c>
      <c r="H17" s="240">
        <f t="shared" si="3"/>
        <v>1.2146596858638743</v>
      </c>
      <c r="I17" s="46">
        <f t="shared" si="4"/>
        <v>70</v>
      </c>
      <c r="J17" s="240">
        <f t="shared" si="5"/>
        <v>19.318338622878432</v>
      </c>
      <c r="K17" s="240">
        <f t="shared" si="6"/>
        <v>1.128850185453959</v>
      </c>
      <c r="L17" s="26"/>
    </row>
    <row r="18" spans="1:12" ht="15" thickBot="1">
      <c r="A18" s="187" t="s">
        <v>25</v>
      </c>
      <c r="B18" s="249" t="s">
        <v>26</v>
      </c>
      <c r="C18" s="128"/>
      <c r="D18" s="215">
        <f t="shared" si="0"/>
        <v>0</v>
      </c>
      <c r="E18" s="215">
        <f t="shared" si="1"/>
        <v>0</v>
      </c>
      <c r="F18" s="128">
        <v>1536</v>
      </c>
      <c r="G18" s="237">
        <f t="shared" si="2"/>
        <v>510.63829787234044</v>
      </c>
      <c r="H18" s="237">
        <f t="shared" si="3"/>
        <v>32.167539267015705</v>
      </c>
      <c r="I18" s="53">
        <f t="shared" si="4"/>
        <v>1536</v>
      </c>
      <c r="J18" s="237">
        <f t="shared" si="5"/>
        <v>423.89954463916104</v>
      </c>
      <c r="K18" s="237">
        <f t="shared" si="6"/>
        <v>24.770198355104014</v>
      </c>
      <c r="L18" s="26"/>
    </row>
    <row r="19" spans="1:12" ht="15" customHeight="1">
      <c r="A19" s="188"/>
      <c r="B19" s="244" t="s">
        <v>27</v>
      </c>
      <c r="C19" s="99"/>
      <c r="D19" s="245">
        <f t="shared" si="0"/>
        <v>0</v>
      </c>
      <c r="E19" s="245">
        <f t="shared" si="1"/>
        <v>0</v>
      </c>
      <c r="F19" s="129">
        <v>1329</v>
      </c>
      <c r="G19" s="246">
        <f t="shared" si="2"/>
        <v>441.82180851063828</v>
      </c>
      <c r="H19" s="246">
        <f t="shared" si="3"/>
        <v>27.832460732984295</v>
      </c>
      <c r="I19" s="99">
        <f t="shared" si="4"/>
        <v>1329</v>
      </c>
      <c r="J19" s="246">
        <f t="shared" si="5"/>
        <v>366.77245756864909</v>
      </c>
      <c r="K19" s="246">
        <f t="shared" si="6"/>
        <v>21.43202709240445</v>
      </c>
      <c r="L19" s="26"/>
    </row>
    <row r="20" spans="1:12">
      <c r="A20" s="188"/>
      <c r="B20" s="250" t="s">
        <v>62</v>
      </c>
      <c r="C20" s="101"/>
      <c r="D20" s="251">
        <f t="shared" si="0"/>
        <v>0</v>
      </c>
      <c r="E20" s="251">
        <f t="shared" si="1"/>
        <v>0</v>
      </c>
      <c r="F20" s="133">
        <v>73</v>
      </c>
      <c r="G20" s="252">
        <f t="shared" si="2"/>
        <v>24.268617021276597</v>
      </c>
      <c r="H20" s="252">
        <f t="shared" si="3"/>
        <v>1.5287958115183247</v>
      </c>
      <c r="I20" s="101">
        <f t="shared" si="4"/>
        <v>73</v>
      </c>
      <c r="J20" s="252">
        <f t="shared" si="5"/>
        <v>20.146267421001795</v>
      </c>
      <c r="K20" s="252">
        <f t="shared" si="6"/>
        <v>1.1772294791162716</v>
      </c>
      <c r="L20" s="26"/>
    </row>
    <row r="21" spans="1:12">
      <c r="A21" s="189"/>
      <c r="B21" s="250" t="s">
        <v>28</v>
      </c>
      <c r="C21" s="101"/>
      <c r="D21" s="251">
        <f t="shared" si="0"/>
        <v>0</v>
      </c>
      <c r="E21" s="251">
        <f t="shared" si="1"/>
        <v>0</v>
      </c>
      <c r="F21" s="133">
        <v>37</v>
      </c>
      <c r="G21" s="252">
        <f t="shared" si="2"/>
        <v>12.300531914893616</v>
      </c>
      <c r="H21" s="252">
        <f t="shared" si="3"/>
        <v>0.77486910994764402</v>
      </c>
      <c r="I21" s="101">
        <f t="shared" si="4"/>
        <v>37</v>
      </c>
      <c r="J21" s="252">
        <f t="shared" si="5"/>
        <v>10.211121843521457</v>
      </c>
      <c r="K21" s="252">
        <f t="shared" si="6"/>
        <v>0.59667795516852118</v>
      </c>
      <c r="L21" s="26"/>
    </row>
    <row r="22" spans="1:12" ht="15" thickBot="1">
      <c r="A22" s="187" t="s">
        <v>29</v>
      </c>
      <c r="B22" s="249" t="s">
        <v>30</v>
      </c>
      <c r="C22" s="128">
        <v>611</v>
      </c>
      <c r="D22" s="215">
        <f t="shared" si="0"/>
        <v>992.68887083671814</v>
      </c>
      <c r="E22" s="215">
        <f t="shared" si="1"/>
        <v>42.847124824684435</v>
      </c>
      <c r="F22" s="128">
        <v>519</v>
      </c>
      <c r="G22" s="237">
        <f t="shared" si="2"/>
        <v>172.53989361702128</v>
      </c>
      <c r="H22" s="237">
        <f t="shared" si="3"/>
        <v>10.869109947643979</v>
      </c>
      <c r="I22" s="53">
        <f t="shared" si="4"/>
        <v>1130</v>
      </c>
      <c r="J22" s="237">
        <f t="shared" si="5"/>
        <v>311.8531806264661</v>
      </c>
      <c r="K22" s="237">
        <f t="shared" si="6"/>
        <v>18.222867279471053</v>
      </c>
      <c r="L22" s="26"/>
    </row>
    <row r="23" spans="1:12">
      <c r="A23" s="188"/>
      <c r="B23" s="244" t="s">
        <v>31</v>
      </c>
      <c r="C23" s="129">
        <v>536</v>
      </c>
      <c r="D23" s="245">
        <f t="shared" si="0"/>
        <v>870.83671811535339</v>
      </c>
      <c r="E23" s="245">
        <f t="shared" si="1"/>
        <v>37.58765778401122</v>
      </c>
      <c r="F23" s="129">
        <v>199</v>
      </c>
      <c r="G23" s="246">
        <f t="shared" si="2"/>
        <v>66.156914893617028</v>
      </c>
      <c r="H23" s="246">
        <f t="shared" si="3"/>
        <v>4.167539267015707</v>
      </c>
      <c r="I23" s="99">
        <f t="shared" si="4"/>
        <v>735</v>
      </c>
      <c r="J23" s="246">
        <f t="shared" si="5"/>
        <v>202.84255554022354</v>
      </c>
      <c r="K23" s="246">
        <f t="shared" si="6"/>
        <v>11.852926947266569</v>
      </c>
      <c r="L23" s="26"/>
    </row>
    <row r="24" spans="1:12">
      <c r="A24" s="188"/>
      <c r="B24" s="250" t="s">
        <v>53</v>
      </c>
      <c r="C24" s="133">
        <v>2</v>
      </c>
      <c r="D24" s="251">
        <f t="shared" si="0"/>
        <v>3.249390739236393</v>
      </c>
      <c r="E24" s="251">
        <f t="shared" si="1"/>
        <v>0.14025245441795231</v>
      </c>
      <c r="F24" s="133">
        <v>15</v>
      </c>
      <c r="G24" s="252">
        <f t="shared" si="2"/>
        <v>4.9867021276595747</v>
      </c>
      <c r="H24" s="252">
        <f t="shared" si="3"/>
        <v>0.31413612565445026</v>
      </c>
      <c r="I24" s="101">
        <f t="shared" si="4"/>
        <v>17</v>
      </c>
      <c r="J24" s="252">
        <f t="shared" si="5"/>
        <v>4.6915965226990481</v>
      </c>
      <c r="K24" s="252">
        <f t="shared" si="6"/>
        <v>0.27414933075310433</v>
      </c>
      <c r="L24" s="26"/>
    </row>
    <row r="25" spans="1:12">
      <c r="A25" s="189"/>
      <c r="B25" s="250" t="s">
        <v>54</v>
      </c>
      <c r="C25" s="133">
        <v>46</v>
      </c>
      <c r="D25" s="251">
        <f t="shared" si="0"/>
        <v>74.735987002437042</v>
      </c>
      <c r="E25" s="251">
        <f t="shared" si="1"/>
        <v>3.225806451612903</v>
      </c>
      <c r="F25" s="133">
        <v>143</v>
      </c>
      <c r="G25" s="252">
        <f t="shared" si="2"/>
        <v>47.539893617021278</v>
      </c>
      <c r="H25" s="252">
        <f t="shared" si="3"/>
        <v>2.994764397905759</v>
      </c>
      <c r="I25" s="101">
        <f t="shared" si="4"/>
        <v>189</v>
      </c>
      <c r="J25" s="252">
        <f t="shared" si="5"/>
        <v>52.15951428177177</v>
      </c>
      <c r="K25" s="252">
        <f t="shared" si="6"/>
        <v>3.0478955007256894</v>
      </c>
      <c r="L25" s="26"/>
    </row>
    <row r="26" spans="1:12" ht="14.25">
      <c r="A26" s="23" t="s">
        <v>32</v>
      </c>
      <c r="B26" s="247" t="s">
        <v>33</v>
      </c>
      <c r="C26" s="131">
        <v>64</v>
      </c>
      <c r="D26" s="219">
        <f t="shared" si="0"/>
        <v>103.98050365556458</v>
      </c>
      <c r="E26" s="219">
        <f t="shared" si="1"/>
        <v>4.4880785413744739</v>
      </c>
      <c r="F26" s="131">
        <v>215</v>
      </c>
      <c r="G26" s="240">
        <f t="shared" si="2"/>
        <v>71.476063829787236</v>
      </c>
      <c r="H26" s="240">
        <f t="shared" si="3"/>
        <v>4.5026178010471201</v>
      </c>
      <c r="I26" s="46">
        <f t="shared" si="4"/>
        <v>279</v>
      </c>
      <c r="J26" s="240">
        <f t="shared" si="5"/>
        <v>76.997378225472616</v>
      </c>
      <c r="K26" s="240">
        <f t="shared" si="6"/>
        <v>4.499274310595065</v>
      </c>
      <c r="L26" s="26"/>
    </row>
    <row r="27" spans="1:12" ht="14.25">
      <c r="A27" s="23" t="s">
        <v>34</v>
      </c>
      <c r="B27" s="247" t="s">
        <v>35</v>
      </c>
      <c r="C27" s="131">
        <v>86</v>
      </c>
      <c r="D27" s="219">
        <f t="shared" si="0"/>
        <v>139.72380178716492</v>
      </c>
      <c r="E27" s="219">
        <f t="shared" si="1"/>
        <v>6.0308555399719497</v>
      </c>
      <c r="F27" s="131">
        <v>113</v>
      </c>
      <c r="G27" s="240">
        <f t="shared" si="2"/>
        <v>37.566489361702125</v>
      </c>
      <c r="H27" s="240">
        <f t="shared" si="3"/>
        <v>2.3664921465968587</v>
      </c>
      <c r="I27" s="46">
        <f t="shared" si="4"/>
        <v>199</v>
      </c>
      <c r="J27" s="240">
        <f t="shared" si="5"/>
        <v>54.919276942182975</v>
      </c>
      <c r="K27" s="240">
        <f t="shared" si="6"/>
        <v>3.209159812933398</v>
      </c>
      <c r="L27" s="26"/>
    </row>
    <row r="28" spans="1:12" ht="25.5">
      <c r="A28" s="23" t="s">
        <v>36</v>
      </c>
      <c r="B28" s="247" t="s">
        <v>37</v>
      </c>
      <c r="C28" s="131">
        <v>26</v>
      </c>
      <c r="D28" s="219">
        <f t="shared" si="0"/>
        <v>42.242079610073112</v>
      </c>
      <c r="E28" s="219">
        <f t="shared" si="1"/>
        <v>1.8232819074333801</v>
      </c>
      <c r="F28" s="131">
        <v>438</v>
      </c>
      <c r="G28" s="240">
        <f t="shared" si="2"/>
        <v>145.61170212765958</v>
      </c>
      <c r="H28" s="240">
        <f t="shared" si="3"/>
        <v>9.1727748691099471</v>
      </c>
      <c r="I28" s="46">
        <f t="shared" si="4"/>
        <v>464</v>
      </c>
      <c r="J28" s="240">
        <f t="shared" si="5"/>
        <v>128.0529874430799</v>
      </c>
      <c r="K28" s="240">
        <f t="shared" si="6"/>
        <v>7.482664086437671</v>
      </c>
      <c r="L28" s="26"/>
    </row>
    <row r="29" spans="1:12" ht="15" thickBot="1">
      <c r="A29" s="190" t="s">
        <v>38</v>
      </c>
      <c r="B29" s="243" t="s">
        <v>39</v>
      </c>
      <c r="C29" s="128">
        <v>51</v>
      </c>
      <c r="D29" s="215">
        <f t="shared" si="0"/>
        <v>82.85946385052803</v>
      </c>
      <c r="E29" s="215">
        <f t="shared" si="1"/>
        <v>3.5764375876577841</v>
      </c>
      <c r="F29" s="128">
        <v>352</v>
      </c>
      <c r="G29" s="237">
        <f t="shared" si="2"/>
        <v>117.02127659574468</v>
      </c>
      <c r="H29" s="237">
        <f t="shared" si="3"/>
        <v>7.3717277486910993</v>
      </c>
      <c r="I29" s="53">
        <f t="shared" si="4"/>
        <v>403</v>
      </c>
      <c r="J29" s="237">
        <f t="shared" si="5"/>
        <v>111.21843521457154</v>
      </c>
      <c r="K29" s="237">
        <f t="shared" si="6"/>
        <v>6.4989517819706499</v>
      </c>
      <c r="L29" s="26"/>
    </row>
    <row r="30" spans="1:12">
      <c r="A30" s="191"/>
      <c r="B30" s="244" t="s">
        <v>40</v>
      </c>
      <c r="C30" s="129">
        <v>36</v>
      </c>
      <c r="D30" s="245">
        <f t="shared" si="0"/>
        <v>58.489033306255074</v>
      </c>
      <c r="E30" s="245">
        <f t="shared" si="1"/>
        <v>2.5245441795231418</v>
      </c>
      <c r="F30" s="129">
        <v>158</v>
      </c>
      <c r="G30" s="246">
        <f t="shared" si="2"/>
        <v>52.526595744680854</v>
      </c>
      <c r="H30" s="246">
        <f t="shared" si="3"/>
        <v>3.3089005235602094</v>
      </c>
      <c r="I30" s="99">
        <f t="shared" si="4"/>
        <v>194</v>
      </c>
      <c r="J30" s="246">
        <f t="shared" si="5"/>
        <v>53.539395611977369</v>
      </c>
      <c r="K30" s="246">
        <f t="shared" si="6"/>
        <v>3.1285276568295437</v>
      </c>
      <c r="L30" s="26"/>
    </row>
    <row r="31" spans="1:12" ht="14.25">
      <c r="A31" s="23" t="s">
        <v>41</v>
      </c>
      <c r="B31" s="247" t="s">
        <v>42</v>
      </c>
      <c r="C31" s="131"/>
      <c r="D31" s="219">
        <f t="shared" si="0"/>
        <v>0</v>
      </c>
      <c r="E31" s="219">
        <f t="shared" si="1"/>
        <v>0</v>
      </c>
      <c r="F31" s="131">
        <v>2</v>
      </c>
      <c r="G31" s="240">
        <f t="shared" si="2"/>
        <v>0.66489361702127658</v>
      </c>
      <c r="H31" s="240">
        <f t="shared" si="3"/>
        <v>4.1884816753926704E-2</v>
      </c>
      <c r="I31" s="46">
        <f t="shared" si="4"/>
        <v>2</v>
      </c>
      <c r="J31" s="240">
        <f t="shared" si="5"/>
        <v>0.55195253208224093</v>
      </c>
      <c r="K31" s="240">
        <f t="shared" si="6"/>
        <v>3.2252862441541685E-2</v>
      </c>
      <c r="L31" s="26"/>
    </row>
    <row r="32" spans="1:12" ht="17.25" customHeight="1">
      <c r="A32" s="23" t="s">
        <v>43</v>
      </c>
      <c r="B32" s="248" t="s">
        <v>44</v>
      </c>
      <c r="C32" s="131"/>
      <c r="D32" s="219">
        <f t="shared" si="0"/>
        <v>0</v>
      </c>
      <c r="E32" s="219">
        <f t="shared" si="1"/>
        <v>0</v>
      </c>
      <c r="F32" s="131"/>
      <c r="G32" s="240">
        <f t="shared" si="2"/>
        <v>0</v>
      </c>
      <c r="H32" s="240">
        <f t="shared" si="3"/>
        <v>0</v>
      </c>
      <c r="I32" s="46">
        <f t="shared" si="4"/>
        <v>0</v>
      </c>
      <c r="J32" s="240">
        <f t="shared" si="5"/>
        <v>0</v>
      </c>
      <c r="K32" s="240">
        <f t="shared" si="6"/>
        <v>0</v>
      </c>
      <c r="L32" s="26"/>
    </row>
    <row r="33" spans="1:12" ht="14.25">
      <c r="A33" s="23" t="s">
        <v>45</v>
      </c>
      <c r="B33" s="95" t="s">
        <v>46</v>
      </c>
      <c r="C33" s="131">
        <v>6</v>
      </c>
      <c r="D33" s="19">
        <f t="shared" si="0"/>
        <v>9.748172217709179</v>
      </c>
      <c r="E33" s="19">
        <f t="shared" si="1"/>
        <v>0.42075736325385693</v>
      </c>
      <c r="F33" s="131"/>
      <c r="G33" s="82">
        <f t="shared" si="2"/>
        <v>0</v>
      </c>
      <c r="H33" s="82">
        <f t="shared" si="3"/>
        <v>0</v>
      </c>
      <c r="I33" s="63">
        <f t="shared" si="4"/>
        <v>6</v>
      </c>
      <c r="J33" s="82">
        <f t="shared" si="5"/>
        <v>1.6558575962467228</v>
      </c>
      <c r="K33" s="82">
        <f t="shared" si="6"/>
        <v>9.6758587324625056E-2</v>
      </c>
      <c r="L33" s="26"/>
    </row>
    <row r="34" spans="1:12" ht="14.25">
      <c r="A34" s="23" t="s">
        <v>47</v>
      </c>
      <c r="B34" s="95" t="s">
        <v>48</v>
      </c>
      <c r="C34" s="131">
        <v>115</v>
      </c>
      <c r="D34" s="19">
        <f t="shared" si="0"/>
        <v>186.83996750609262</v>
      </c>
      <c r="E34" s="19">
        <f t="shared" si="1"/>
        <v>8.064516129032258</v>
      </c>
      <c r="F34" s="131">
        <v>278</v>
      </c>
      <c r="G34" s="82">
        <f t="shared" si="2"/>
        <v>92.420212765957444</v>
      </c>
      <c r="H34" s="82">
        <f t="shared" si="3"/>
        <v>5.8219895287958119</v>
      </c>
      <c r="I34" s="63">
        <f t="shared" si="4"/>
        <v>393</v>
      </c>
      <c r="J34" s="82">
        <f t="shared" si="5"/>
        <v>108.45867255416034</v>
      </c>
      <c r="K34" s="82">
        <f t="shared" si="6"/>
        <v>6.3376874697629413</v>
      </c>
      <c r="L34" s="26"/>
    </row>
    <row r="35" spans="1:12" ht="15" thickBot="1">
      <c r="A35" s="33" t="s">
        <v>49</v>
      </c>
      <c r="B35" s="94" t="s">
        <v>50</v>
      </c>
      <c r="C35" s="128">
        <v>32</v>
      </c>
      <c r="D35" s="45">
        <f t="shared" si="0"/>
        <v>51.990251827782288</v>
      </c>
      <c r="E35" s="45">
        <f t="shared" si="1"/>
        <v>2.244039270687237</v>
      </c>
      <c r="F35" s="128">
        <v>193</v>
      </c>
      <c r="G35" s="81">
        <f t="shared" si="2"/>
        <v>64.162234042553195</v>
      </c>
      <c r="H35" s="81">
        <f t="shared" si="3"/>
        <v>4.0418848167539263</v>
      </c>
      <c r="I35" s="62">
        <f t="shared" si="4"/>
        <v>225</v>
      </c>
      <c r="J35" s="81">
        <f t="shared" si="5"/>
        <v>62.094659859252104</v>
      </c>
      <c r="K35" s="81">
        <f t="shared" si="6"/>
        <v>3.6284470246734397</v>
      </c>
      <c r="L35" s="26"/>
    </row>
    <row r="36" spans="1:12" s="159" customFormat="1" ht="15" thickBot="1">
      <c r="A36" s="14" t="s">
        <v>79</v>
      </c>
      <c r="B36" s="210" t="s">
        <v>80</v>
      </c>
      <c r="C36" s="128"/>
      <c r="D36" s="49">
        <f t="shared" si="0"/>
        <v>0</v>
      </c>
      <c r="E36" s="49">
        <f t="shared" si="1"/>
        <v>0</v>
      </c>
      <c r="F36" s="128"/>
      <c r="G36" s="49">
        <f t="shared" si="2"/>
        <v>0</v>
      </c>
      <c r="H36" s="49">
        <f t="shared" si="3"/>
        <v>0</v>
      </c>
      <c r="I36" s="62">
        <f t="shared" si="4"/>
        <v>0</v>
      </c>
      <c r="J36" s="49">
        <f t="shared" si="5"/>
        <v>0</v>
      </c>
      <c r="K36" s="49">
        <f t="shared" si="6"/>
        <v>0</v>
      </c>
      <c r="L36" s="26"/>
    </row>
    <row r="37" spans="1:12" s="159" customFormat="1" ht="14.25">
      <c r="A37" s="211"/>
      <c r="B37" s="212" t="s">
        <v>81</v>
      </c>
      <c r="C37" s="131"/>
      <c r="D37" s="217">
        <f t="shared" si="0"/>
        <v>0</v>
      </c>
      <c r="E37" s="217">
        <f t="shared" si="1"/>
        <v>0</v>
      </c>
      <c r="F37" s="129"/>
      <c r="G37" s="217">
        <f t="shared" si="2"/>
        <v>0</v>
      </c>
      <c r="H37" s="217">
        <f t="shared" si="3"/>
        <v>0</v>
      </c>
      <c r="I37" s="99">
        <f t="shared" si="4"/>
        <v>0</v>
      </c>
      <c r="J37" s="217">
        <f t="shared" si="5"/>
        <v>0</v>
      </c>
      <c r="K37" s="217">
        <f t="shared" si="6"/>
        <v>0</v>
      </c>
      <c r="L37" s="26"/>
    </row>
    <row r="38" spans="1:12" s="159" customFormat="1" ht="14.25">
      <c r="A38" s="213"/>
      <c r="B38" s="212" t="s">
        <v>82</v>
      </c>
      <c r="C38" s="131"/>
      <c r="D38" s="217">
        <f t="shared" si="0"/>
        <v>0</v>
      </c>
      <c r="E38" s="217">
        <f t="shared" si="1"/>
        <v>0</v>
      </c>
      <c r="F38" s="129"/>
      <c r="G38" s="217">
        <f t="shared" si="2"/>
        <v>0</v>
      </c>
      <c r="H38" s="217">
        <f t="shared" si="3"/>
        <v>0</v>
      </c>
      <c r="I38" s="99">
        <f t="shared" si="4"/>
        <v>0</v>
      </c>
      <c r="J38" s="217">
        <f t="shared" si="5"/>
        <v>0</v>
      </c>
      <c r="K38" s="217">
        <f t="shared" si="6"/>
        <v>0</v>
      </c>
      <c r="L38" s="26"/>
    </row>
    <row r="39" spans="1:12" ht="18" customHeight="1">
      <c r="A39" s="71"/>
      <c r="B39" s="67" t="s">
        <v>51</v>
      </c>
      <c r="C39" s="70">
        <f>C7+C9+C11+C12+SUM(C14:C18)+C22+SUM(C26:C29)+SUM(C31:C36)</f>
        <v>1426</v>
      </c>
      <c r="D39" s="54">
        <f t="shared" si="0"/>
        <v>2316.8155970755483</v>
      </c>
      <c r="E39" s="54">
        <f t="shared" si="1"/>
        <v>100</v>
      </c>
      <c r="F39" s="70">
        <f>F7+F9+F11+F12+SUM(F14:F18)+F22+SUM(F26:F29)+SUM(F31:F36)</f>
        <v>4775</v>
      </c>
      <c r="G39" s="54">
        <f t="shared" si="2"/>
        <v>1587.4335106382978</v>
      </c>
      <c r="H39" s="54">
        <f t="shared" si="3"/>
        <v>100</v>
      </c>
      <c r="I39" s="70">
        <f>I7+I9+I11+I12+SUM(I14:I18)+I22+SUM(I26:I29)+SUM(I31:I36)</f>
        <v>6201</v>
      </c>
      <c r="J39" s="54">
        <f t="shared" si="5"/>
        <v>1711.3288257209881</v>
      </c>
      <c r="K39" s="54">
        <f t="shared" si="6"/>
        <v>100</v>
      </c>
      <c r="L39" s="26"/>
    </row>
    <row r="40" spans="1:12">
      <c r="A40" s="26"/>
      <c r="B40" s="111"/>
      <c r="C40" s="109"/>
      <c r="D40" s="92"/>
      <c r="E40" s="92"/>
      <c r="F40" s="109"/>
      <c r="G40" s="93"/>
      <c r="H40" s="93"/>
      <c r="I40" s="91"/>
      <c r="J40" s="93"/>
      <c r="K40" s="93"/>
      <c r="L40" s="26"/>
    </row>
    <row r="41" spans="1:12">
      <c r="B41" s="111"/>
    </row>
  </sheetData>
  <mergeCells count="12">
    <mergeCell ref="A2:K2"/>
    <mergeCell ref="A22:A25"/>
    <mergeCell ref="A29:A30"/>
    <mergeCell ref="I5:K5"/>
    <mergeCell ref="F5:H5"/>
    <mergeCell ref="C5:E5"/>
    <mergeCell ref="A5:A6"/>
    <mergeCell ref="B5:B6"/>
    <mergeCell ref="A9:A10"/>
    <mergeCell ref="A7:A8"/>
    <mergeCell ref="A12:A13"/>
    <mergeCell ref="A18:A21"/>
  </mergeCells>
  <phoneticPr fontId="0" type="noConversion"/>
  <printOptions horizontalCentered="1" verticalCentered="1"/>
  <pageMargins left="0.74803149606299213" right="0.74803149606299213" top="0.15748031496062992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7" tint="0.39997558519241921"/>
  </sheetPr>
  <dimension ref="A2:K41"/>
  <sheetViews>
    <sheetView topLeftCell="A2" workbookViewId="0">
      <pane ySplit="5" topLeftCell="A7" activePane="bottomLeft" state="frozen"/>
      <selection activeCell="A2" sqref="A2"/>
      <selection pane="bottomLeft" activeCell="C14" sqref="C14"/>
    </sheetView>
  </sheetViews>
  <sheetFormatPr defaultRowHeight="12.75"/>
  <cols>
    <col min="1" max="1" width="6" customWidth="1"/>
    <col min="2" max="2" width="53.7109375" customWidth="1"/>
    <col min="3" max="3" width="9.140625" style="5" customWidth="1"/>
    <col min="4" max="4" width="10.42578125" customWidth="1"/>
    <col min="6" max="6" width="9.140625" style="5" customWidth="1"/>
    <col min="7" max="7" width="10.42578125" customWidth="1"/>
    <col min="10" max="10" width="10" customWidth="1"/>
  </cols>
  <sheetData>
    <row r="2" spans="1:11">
      <c r="A2" s="199" t="s">
        <v>72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>
      <c r="A3" s="1"/>
      <c r="B3" s="1"/>
      <c r="C3" s="106"/>
      <c r="D3" s="1"/>
      <c r="E3" s="1"/>
      <c r="F3" s="106"/>
      <c r="G3" s="1"/>
      <c r="H3" s="3"/>
      <c r="I3" s="3"/>
      <c r="J3" s="3"/>
      <c r="K3" s="3"/>
    </row>
    <row r="4" spans="1:11">
      <c r="A4" s="4"/>
      <c r="B4" s="5"/>
      <c r="D4" s="261">
        <v>1563</v>
      </c>
      <c r="E4" s="5"/>
      <c r="G4" s="5">
        <v>10247.5</v>
      </c>
      <c r="H4" s="5"/>
      <c r="I4" s="5"/>
      <c r="J4" s="261">
        <f>SUM(D4:G4)</f>
        <v>11810.5</v>
      </c>
      <c r="K4" s="5"/>
    </row>
    <row r="5" spans="1:11" ht="15" customHeight="1">
      <c r="A5" s="171" t="s">
        <v>57</v>
      </c>
      <c r="B5" s="284" t="s">
        <v>55</v>
      </c>
      <c r="C5" s="73" t="s">
        <v>0</v>
      </c>
      <c r="D5" s="121"/>
      <c r="E5" s="122"/>
      <c r="F5" s="73" t="s">
        <v>1</v>
      </c>
      <c r="G5" s="121"/>
      <c r="H5" s="122"/>
      <c r="I5" s="73" t="s">
        <v>2</v>
      </c>
      <c r="J5" s="121"/>
      <c r="K5" s="122"/>
    </row>
    <row r="6" spans="1:11" ht="33.75" customHeight="1">
      <c r="A6" s="172"/>
      <c r="B6" s="285"/>
      <c r="C6" s="74" t="s">
        <v>3</v>
      </c>
      <c r="D6" s="74" t="s">
        <v>4</v>
      </c>
      <c r="E6" s="74" t="s">
        <v>5</v>
      </c>
      <c r="F6" s="74" t="s">
        <v>3</v>
      </c>
      <c r="G6" s="74" t="s">
        <v>4</v>
      </c>
      <c r="H6" s="74" t="s">
        <v>5</v>
      </c>
      <c r="I6" s="74" t="s">
        <v>3</v>
      </c>
      <c r="J6" s="74" t="s">
        <v>4</v>
      </c>
      <c r="K6" s="74" t="s">
        <v>5</v>
      </c>
    </row>
    <row r="7" spans="1:11" ht="15" thickBot="1">
      <c r="A7" s="165" t="s">
        <v>6</v>
      </c>
      <c r="B7" s="214" t="s">
        <v>7</v>
      </c>
      <c r="C7" s="128">
        <v>49</v>
      </c>
      <c r="D7" s="286">
        <f t="shared" ref="D7:D39" si="0">C7*1000/$D$4</f>
        <v>31.349968010236726</v>
      </c>
      <c r="E7" s="286">
        <f t="shared" ref="E7:E39" si="1">C7*100/C$39</f>
        <v>39.837398373983739</v>
      </c>
      <c r="F7" s="128">
        <v>328</v>
      </c>
      <c r="G7" s="286">
        <f t="shared" ref="G7:G39" si="2">F7*1000/$G$4</f>
        <v>32.007806782141984</v>
      </c>
      <c r="H7" s="286">
        <f t="shared" ref="H7:H39" si="3">F7*100/F$39</f>
        <v>13.729593972373378</v>
      </c>
      <c r="I7" s="53">
        <f t="shared" ref="I7:I39" si="4">C7+F7</f>
        <v>377</v>
      </c>
      <c r="J7" s="286">
        <f t="shared" ref="J7:J39" si="5">I7*1000/$J$4</f>
        <v>31.920748486516235</v>
      </c>
      <c r="K7" s="286">
        <f t="shared" ref="K7:K39" si="6">I7*100/I$39</f>
        <v>15.007961783439491</v>
      </c>
    </row>
    <row r="8" spans="1:11">
      <c r="A8" s="166"/>
      <c r="B8" s="216" t="s">
        <v>8</v>
      </c>
      <c r="C8" s="135"/>
      <c r="D8" s="232">
        <f t="shared" si="0"/>
        <v>0</v>
      </c>
      <c r="E8" s="232">
        <f t="shared" si="1"/>
        <v>0</v>
      </c>
      <c r="F8" s="135">
        <v>1</v>
      </c>
      <c r="G8" s="232">
        <f t="shared" si="2"/>
        <v>9.7584776774823134E-2</v>
      </c>
      <c r="H8" s="232">
        <f t="shared" si="3"/>
        <v>4.1858518208455424E-2</v>
      </c>
      <c r="I8" s="97">
        <f t="shared" si="4"/>
        <v>1</v>
      </c>
      <c r="J8" s="232">
        <f t="shared" si="5"/>
        <v>8.467042038863723E-2</v>
      </c>
      <c r="K8" s="232">
        <f t="shared" si="6"/>
        <v>3.9808917197452227E-2</v>
      </c>
    </row>
    <row r="9" spans="1:11" ht="16.5" customHeight="1" thickBot="1">
      <c r="A9" s="165" t="s">
        <v>9</v>
      </c>
      <c r="B9" s="214" t="s">
        <v>10</v>
      </c>
      <c r="C9" s="128"/>
      <c r="D9" s="286">
        <f t="shared" si="0"/>
        <v>0</v>
      </c>
      <c r="E9" s="286">
        <f t="shared" si="1"/>
        <v>0</v>
      </c>
      <c r="F9" s="128">
        <v>45</v>
      </c>
      <c r="G9" s="286">
        <f t="shared" si="2"/>
        <v>4.3913149548670409</v>
      </c>
      <c r="H9" s="286">
        <f t="shared" si="3"/>
        <v>1.8836333193804939</v>
      </c>
      <c r="I9" s="53">
        <f t="shared" si="4"/>
        <v>45</v>
      </c>
      <c r="J9" s="286">
        <f t="shared" si="5"/>
        <v>3.8101689174886753</v>
      </c>
      <c r="K9" s="286">
        <f t="shared" si="6"/>
        <v>1.7914012738853504</v>
      </c>
    </row>
    <row r="10" spans="1:11">
      <c r="A10" s="166"/>
      <c r="B10" s="216" t="s">
        <v>11</v>
      </c>
      <c r="C10" s="135"/>
      <c r="D10" s="232">
        <f t="shared" si="0"/>
        <v>0</v>
      </c>
      <c r="E10" s="232">
        <f t="shared" si="1"/>
        <v>0</v>
      </c>
      <c r="F10" s="135">
        <v>31</v>
      </c>
      <c r="G10" s="232">
        <f t="shared" si="2"/>
        <v>3.0251280800195168</v>
      </c>
      <c r="H10" s="232">
        <f t="shared" si="3"/>
        <v>1.2976140644621181</v>
      </c>
      <c r="I10" s="97">
        <f t="shared" si="4"/>
        <v>31</v>
      </c>
      <c r="J10" s="232">
        <f t="shared" si="5"/>
        <v>2.6247830320477541</v>
      </c>
      <c r="K10" s="232">
        <f t="shared" si="6"/>
        <v>1.234076433121019</v>
      </c>
    </row>
    <row r="11" spans="1:11" ht="15.75" customHeight="1">
      <c r="A11" s="15" t="s">
        <v>12</v>
      </c>
      <c r="B11" s="218" t="s">
        <v>13</v>
      </c>
      <c r="C11" s="131">
        <v>1</v>
      </c>
      <c r="D11" s="236">
        <f t="shared" si="0"/>
        <v>0.63979526551503518</v>
      </c>
      <c r="E11" s="236">
        <f t="shared" si="1"/>
        <v>0.81300813008130079</v>
      </c>
      <c r="F11" s="131">
        <v>13</v>
      </c>
      <c r="G11" s="236">
        <f t="shared" si="2"/>
        <v>1.2686020980727006</v>
      </c>
      <c r="H11" s="236">
        <f t="shared" si="3"/>
        <v>0.54416073670992049</v>
      </c>
      <c r="I11" s="46">
        <f t="shared" si="4"/>
        <v>14</v>
      </c>
      <c r="J11" s="236">
        <f t="shared" si="5"/>
        <v>1.1853858854409212</v>
      </c>
      <c r="K11" s="236">
        <f t="shared" si="6"/>
        <v>0.5573248407643312</v>
      </c>
    </row>
    <row r="12" spans="1:11" ht="24.75" customHeight="1" thickBot="1">
      <c r="A12" s="165" t="s">
        <v>14</v>
      </c>
      <c r="B12" s="214" t="s">
        <v>63</v>
      </c>
      <c r="C12" s="128"/>
      <c r="D12" s="230">
        <f t="shared" si="0"/>
        <v>0</v>
      </c>
      <c r="E12" s="230">
        <f t="shared" si="1"/>
        <v>0</v>
      </c>
      <c r="F12" s="128">
        <v>111</v>
      </c>
      <c r="G12" s="230">
        <f t="shared" si="2"/>
        <v>10.831910222005368</v>
      </c>
      <c r="H12" s="230">
        <f t="shared" si="3"/>
        <v>4.6462955211385513</v>
      </c>
      <c r="I12" s="53">
        <f t="shared" si="4"/>
        <v>111</v>
      </c>
      <c r="J12" s="230">
        <f t="shared" si="5"/>
        <v>9.3984166631387325</v>
      </c>
      <c r="K12" s="230">
        <f t="shared" si="6"/>
        <v>4.4187898089171975</v>
      </c>
    </row>
    <row r="13" spans="1:11">
      <c r="A13" s="166"/>
      <c r="B13" s="220" t="s">
        <v>16</v>
      </c>
      <c r="C13" s="135"/>
      <c r="D13" s="232">
        <f t="shared" si="0"/>
        <v>0</v>
      </c>
      <c r="E13" s="232">
        <f t="shared" si="1"/>
        <v>0</v>
      </c>
      <c r="F13" s="135">
        <v>82</v>
      </c>
      <c r="G13" s="232">
        <f t="shared" si="2"/>
        <v>8.0019516955354959</v>
      </c>
      <c r="H13" s="232">
        <f t="shared" si="3"/>
        <v>3.4323984930933444</v>
      </c>
      <c r="I13" s="97">
        <f t="shared" si="4"/>
        <v>82</v>
      </c>
      <c r="J13" s="232">
        <f t="shared" si="5"/>
        <v>6.9429744718682525</v>
      </c>
      <c r="K13" s="232">
        <f t="shared" si="6"/>
        <v>3.2643312101910826</v>
      </c>
    </row>
    <row r="14" spans="1:11" ht="14.25">
      <c r="A14" s="13" t="s">
        <v>17</v>
      </c>
      <c r="B14" s="234" t="s">
        <v>18</v>
      </c>
      <c r="C14" s="131">
        <v>3</v>
      </c>
      <c r="D14" s="233">
        <f t="shared" si="0"/>
        <v>1.9193857965451055</v>
      </c>
      <c r="E14" s="233">
        <f t="shared" si="1"/>
        <v>2.4390243902439024</v>
      </c>
      <c r="F14" s="131">
        <v>32</v>
      </c>
      <c r="G14" s="233">
        <f t="shared" si="2"/>
        <v>3.1227128567943403</v>
      </c>
      <c r="H14" s="233">
        <f t="shared" si="3"/>
        <v>1.3394725826705736</v>
      </c>
      <c r="I14" s="46">
        <f t="shared" si="4"/>
        <v>35</v>
      </c>
      <c r="J14" s="233">
        <f t="shared" si="5"/>
        <v>2.9634647136023031</v>
      </c>
      <c r="K14" s="233">
        <f t="shared" si="6"/>
        <v>1.3933121019108281</v>
      </c>
    </row>
    <row r="15" spans="1:11" ht="14.25">
      <c r="A15" s="13" t="s">
        <v>19</v>
      </c>
      <c r="B15" s="234" t="s">
        <v>20</v>
      </c>
      <c r="C15" s="131">
        <v>2</v>
      </c>
      <c r="D15" s="233">
        <f t="shared" si="0"/>
        <v>1.2795905310300704</v>
      </c>
      <c r="E15" s="233">
        <f t="shared" si="1"/>
        <v>1.6260162601626016</v>
      </c>
      <c r="F15" s="131">
        <v>122</v>
      </c>
      <c r="G15" s="233">
        <f t="shared" si="2"/>
        <v>11.905342766528422</v>
      </c>
      <c r="H15" s="233">
        <f t="shared" si="3"/>
        <v>5.1067392214315612</v>
      </c>
      <c r="I15" s="46">
        <f t="shared" si="4"/>
        <v>124</v>
      </c>
      <c r="J15" s="233">
        <f t="shared" si="5"/>
        <v>10.499132128191016</v>
      </c>
      <c r="K15" s="233">
        <f t="shared" si="6"/>
        <v>4.936305732484076</v>
      </c>
    </row>
    <row r="16" spans="1:11" ht="14.25">
      <c r="A16" s="15" t="s">
        <v>21</v>
      </c>
      <c r="B16" s="235" t="s">
        <v>22</v>
      </c>
      <c r="C16" s="131">
        <v>7</v>
      </c>
      <c r="D16" s="233">
        <f t="shared" si="0"/>
        <v>4.4785668586052463</v>
      </c>
      <c r="E16" s="233">
        <f t="shared" si="1"/>
        <v>5.691056910569106</v>
      </c>
      <c r="F16" s="131">
        <v>76</v>
      </c>
      <c r="G16" s="233">
        <f t="shared" si="2"/>
        <v>7.4164430348865578</v>
      </c>
      <c r="H16" s="233">
        <f t="shared" si="3"/>
        <v>3.1812473838426119</v>
      </c>
      <c r="I16" s="46">
        <f t="shared" si="4"/>
        <v>83</v>
      </c>
      <c r="J16" s="233">
        <f t="shared" si="5"/>
        <v>7.0276448922568902</v>
      </c>
      <c r="K16" s="233">
        <f t="shared" si="6"/>
        <v>3.3041401273885351</v>
      </c>
    </row>
    <row r="17" spans="1:11" ht="14.25">
      <c r="A17" s="13" t="s">
        <v>23</v>
      </c>
      <c r="B17" s="234" t="s">
        <v>24</v>
      </c>
      <c r="C17" s="131">
        <v>1</v>
      </c>
      <c r="D17" s="233">
        <f t="shared" si="0"/>
        <v>0.63979526551503518</v>
      </c>
      <c r="E17" s="233">
        <f t="shared" si="1"/>
        <v>0.81300813008130079</v>
      </c>
      <c r="F17" s="131">
        <v>50</v>
      </c>
      <c r="G17" s="233">
        <f t="shared" si="2"/>
        <v>4.8792388387411565</v>
      </c>
      <c r="H17" s="233">
        <f t="shared" si="3"/>
        <v>2.0929259104227711</v>
      </c>
      <c r="I17" s="46">
        <f t="shared" si="4"/>
        <v>51</v>
      </c>
      <c r="J17" s="233">
        <f t="shared" si="5"/>
        <v>4.3181914398204988</v>
      </c>
      <c r="K17" s="233">
        <f t="shared" si="6"/>
        <v>2.0302547770700636</v>
      </c>
    </row>
    <row r="18" spans="1:11" ht="18" customHeight="1" thickBot="1">
      <c r="A18" s="160" t="s">
        <v>25</v>
      </c>
      <c r="B18" s="229" t="s">
        <v>26</v>
      </c>
      <c r="C18" s="128"/>
      <c r="D18" s="230">
        <f t="shared" si="0"/>
        <v>0</v>
      </c>
      <c r="E18" s="230">
        <f t="shared" si="1"/>
        <v>0</v>
      </c>
      <c r="F18" s="128">
        <v>883</v>
      </c>
      <c r="G18" s="230">
        <f t="shared" si="2"/>
        <v>86.167357892168823</v>
      </c>
      <c r="H18" s="230">
        <f t="shared" si="3"/>
        <v>36.961071578066139</v>
      </c>
      <c r="I18" s="53">
        <f t="shared" si="4"/>
        <v>883</v>
      </c>
      <c r="J18" s="230">
        <f t="shared" si="5"/>
        <v>74.763981203166679</v>
      </c>
      <c r="K18" s="230">
        <f t="shared" si="6"/>
        <v>35.151273885350321</v>
      </c>
    </row>
    <row r="19" spans="1:11">
      <c r="A19" s="161"/>
      <c r="B19" s="216" t="s">
        <v>27</v>
      </c>
      <c r="C19" s="135"/>
      <c r="D19" s="232">
        <f t="shared" si="0"/>
        <v>0</v>
      </c>
      <c r="E19" s="232">
        <f t="shared" si="1"/>
        <v>0</v>
      </c>
      <c r="F19" s="135">
        <v>767</v>
      </c>
      <c r="G19" s="232">
        <f t="shared" si="2"/>
        <v>74.847523786289344</v>
      </c>
      <c r="H19" s="232">
        <f t="shared" si="3"/>
        <v>32.105483465885307</v>
      </c>
      <c r="I19" s="97">
        <f t="shared" si="4"/>
        <v>767</v>
      </c>
      <c r="J19" s="232">
        <f t="shared" si="5"/>
        <v>64.942212438084752</v>
      </c>
      <c r="K19" s="232">
        <f t="shared" si="6"/>
        <v>30.533439490445861</v>
      </c>
    </row>
    <row r="20" spans="1:11">
      <c r="A20" s="161"/>
      <c r="B20" s="224" t="s">
        <v>56</v>
      </c>
      <c r="C20" s="130"/>
      <c r="D20" s="236">
        <f t="shared" si="0"/>
        <v>0</v>
      </c>
      <c r="E20" s="236">
        <f t="shared" si="1"/>
        <v>0</v>
      </c>
      <c r="F20" s="130">
        <v>33</v>
      </c>
      <c r="G20" s="236">
        <f t="shared" si="2"/>
        <v>3.2202976335691633</v>
      </c>
      <c r="H20" s="236">
        <f t="shared" si="3"/>
        <v>1.3813311008790288</v>
      </c>
      <c r="I20" s="100">
        <f t="shared" si="4"/>
        <v>33</v>
      </c>
      <c r="J20" s="236">
        <f t="shared" si="5"/>
        <v>2.7941238728250286</v>
      </c>
      <c r="K20" s="236">
        <f t="shared" si="6"/>
        <v>1.3136942675159236</v>
      </c>
    </row>
    <row r="21" spans="1:11">
      <c r="A21" s="162"/>
      <c r="B21" s="226" t="s">
        <v>28</v>
      </c>
      <c r="C21" s="130"/>
      <c r="D21" s="236">
        <f t="shared" si="0"/>
        <v>0</v>
      </c>
      <c r="E21" s="236">
        <f t="shared" si="1"/>
        <v>0</v>
      </c>
      <c r="F21" s="130">
        <v>28</v>
      </c>
      <c r="G21" s="236">
        <f t="shared" si="2"/>
        <v>2.7323737496950478</v>
      </c>
      <c r="H21" s="236">
        <f t="shared" si="3"/>
        <v>1.1720385098367518</v>
      </c>
      <c r="I21" s="100">
        <f t="shared" si="4"/>
        <v>28</v>
      </c>
      <c r="J21" s="236">
        <f t="shared" si="5"/>
        <v>2.3707717708818423</v>
      </c>
      <c r="K21" s="236">
        <f t="shared" si="6"/>
        <v>1.1146496815286624</v>
      </c>
    </row>
    <row r="22" spans="1:11" ht="17.25" customHeight="1" thickBot="1">
      <c r="A22" s="160" t="s">
        <v>29</v>
      </c>
      <c r="B22" s="229" t="s">
        <v>30</v>
      </c>
      <c r="C22" s="128">
        <v>26</v>
      </c>
      <c r="D22" s="230">
        <f t="shared" si="0"/>
        <v>16.634676903390915</v>
      </c>
      <c r="E22" s="230">
        <f t="shared" si="1"/>
        <v>21.13821138211382</v>
      </c>
      <c r="F22" s="128">
        <v>109</v>
      </c>
      <c r="G22" s="230">
        <f t="shared" si="2"/>
        <v>10.636740668455721</v>
      </c>
      <c r="H22" s="230">
        <f t="shared" si="3"/>
        <v>4.5625784847216408</v>
      </c>
      <c r="I22" s="53">
        <f t="shared" si="4"/>
        <v>135</v>
      </c>
      <c r="J22" s="230">
        <f t="shared" si="5"/>
        <v>11.430506752466027</v>
      </c>
      <c r="K22" s="230">
        <f t="shared" si="6"/>
        <v>5.3742038216560513</v>
      </c>
    </row>
    <row r="23" spans="1:11">
      <c r="A23" s="161"/>
      <c r="B23" s="216" t="s">
        <v>31</v>
      </c>
      <c r="C23" s="135">
        <v>14</v>
      </c>
      <c r="D23" s="232">
        <f t="shared" si="0"/>
        <v>8.9571337172104926</v>
      </c>
      <c r="E23" s="232">
        <f t="shared" si="1"/>
        <v>11.382113821138212</v>
      </c>
      <c r="F23" s="135">
        <v>12</v>
      </c>
      <c r="G23" s="232">
        <f t="shared" si="2"/>
        <v>1.1710173212978776</v>
      </c>
      <c r="H23" s="232">
        <f t="shared" si="3"/>
        <v>0.50230221850146506</v>
      </c>
      <c r="I23" s="97">
        <f t="shared" si="4"/>
        <v>26</v>
      </c>
      <c r="J23" s="232">
        <f t="shared" si="5"/>
        <v>2.2014309301045678</v>
      </c>
      <c r="K23" s="232">
        <f t="shared" si="6"/>
        <v>1.0350318471337581</v>
      </c>
    </row>
    <row r="24" spans="1:11">
      <c r="A24" s="161"/>
      <c r="B24" s="227" t="s">
        <v>53</v>
      </c>
      <c r="C24" s="130"/>
      <c r="D24" s="236">
        <f t="shared" si="0"/>
        <v>0</v>
      </c>
      <c r="E24" s="236">
        <f t="shared" si="1"/>
        <v>0</v>
      </c>
      <c r="F24" s="130">
        <v>16</v>
      </c>
      <c r="G24" s="236">
        <f t="shared" si="2"/>
        <v>1.5613564283971701</v>
      </c>
      <c r="H24" s="236">
        <f t="shared" si="3"/>
        <v>0.66973629133528678</v>
      </c>
      <c r="I24" s="100">
        <f t="shared" si="4"/>
        <v>16</v>
      </c>
      <c r="J24" s="236">
        <f t="shared" si="5"/>
        <v>1.3547267262181957</v>
      </c>
      <c r="K24" s="236">
        <f t="shared" si="6"/>
        <v>0.63694267515923564</v>
      </c>
    </row>
    <row r="25" spans="1:11">
      <c r="A25" s="162"/>
      <c r="B25" s="227" t="s">
        <v>54</v>
      </c>
      <c r="C25" s="130">
        <v>5</v>
      </c>
      <c r="D25" s="236">
        <f t="shared" si="0"/>
        <v>3.1989763275751759</v>
      </c>
      <c r="E25" s="236">
        <f t="shared" si="1"/>
        <v>4.0650406504065044</v>
      </c>
      <c r="F25" s="130">
        <v>41</v>
      </c>
      <c r="G25" s="236">
        <f t="shared" si="2"/>
        <v>4.000975847767748</v>
      </c>
      <c r="H25" s="236">
        <f t="shared" si="3"/>
        <v>1.7161992465466722</v>
      </c>
      <c r="I25" s="100">
        <f t="shared" si="4"/>
        <v>46</v>
      </c>
      <c r="J25" s="236">
        <f t="shared" si="5"/>
        <v>3.8948393378773125</v>
      </c>
      <c r="K25" s="236">
        <f t="shared" si="6"/>
        <v>1.8312101910828025</v>
      </c>
    </row>
    <row r="26" spans="1:11" ht="14.25" customHeight="1">
      <c r="A26" s="15" t="s">
        <v>32</v>
      </c>
      <c r="B26" s="218" t="s">
        <v>33</v>
      </c>
      <c r="C26" s="131">
        <v>3</v>
      </c>
      <c r="D26" s="233">
        <f t="shared" si="0"/>
        <v>1.9193857965451055</v>
      </c>
      <c r="E26" s="233">
        <f t="shared" si="1"/>
        <v>2.4390243902439024</v>
      </c>
      <c r="F26" s="131">
        <v>105</v>
      </c>
      <c r="G26" s="233">
        <f t="shared" si="2"/>
        <v>10.246401561356429</v>
      </c>
      <c r="H26" s="233">
        <f t="shared" si="3"/>
        <v>4.3951444118878191</v>
      </c>
      <c r="I26" s="46">
        <f t="shared" si="4"/>
        <v>108</v>
      </c>
      <c r="J26" s="233">
        <f t="shared" si="5"/>
        <v>9.1444054019728203</v>
      </c>
      <c r="K26" s="233">
        <f t="shared" si="6"/>
        <v>4.2993630573248405</v>
      </c>
    </row>
    <row r="27" spans="1:11" ht="15.75" customHeight="1">
      <c r="A27" s="15" t="s">
        <v>34</v>
      </c>
      <c r="B27" s="218" t="s">
        <v>35</v>
      </c>
      <c r="C27" s="131">
        <v>9</v>
      </c>
      <c r="D27" s="233">
        <f t="shared" si="0"/>
        <v>5.7581573896353166</v>
      </c>
      <c r="E27" s="233">
        <f t="shared" si="1"/>
        <v>7.3170731707317076</v>
      </c>
      <c r="F27" s="131">
        <v>62</v>
      </c>
      <c r="G27" s="233">
        <f t="shared" si="2"/>
        <v>6.0502561600390337</v>
      </c>
      <c r="H27" s="233">
        <f t="shared" si="3"/>
        <v>2.5952281289242363</v>
      </c>
      <c r="I27" s="46">
        <f t="shared" si="4"/>
        <v>71</v>
      </c>
      <c r="J27" s="233">
        <f t="shared" si="5"/>
        <v>6.0115998475932431</v>
      </c>
      <c r="K27" s="233">
        <f t="shared" si="6"/>
        <v>2.8264331210191083</v>
      </c>
    </row>
    <row r="28" spans="1:11" ht="16.5" customHeight="1">
      <c r="A28" s="15" t="s">
        <v>36</v>
      </c>
      <c r="B28" s="218" t="s">
        <v>66</v>
      </c>
      <c r="C28" s="131">
        <v>2</v>
      </c>
      <c r="D28" s="233">
        <f t="shared" si="0"/>
        <v>1.2795905310300704</v>
      </c>
      <c r="E28" s="233">
        <f t="shared" si="1"/>
        <v>1.6260162601626016</v>
      </c>
      <c r="F28" s="131">
        <v>198</v>
      </c>
      <c r="G28" s="233">
        <f t="shared" si="2"/>
        <v>19.321785801414979</v>
      </c>
      <c r="H28" s="233">
        <f t="shared" si="3"/>
        <v>8.287986605274174</v>
      </c>
      <c r="I28" s="46">
        <f t="shared" si="4"/>
        <v>200</v>
      </c>
      <c r="J28" s="233">
        <f t="shared" si="5"/>
        <v>16.934084077727444</v>
      </c>
      <c r="K28" s="233">
        <f t="shared" si="6"/>
        <v>7.9617834394904454</v>
      </c>
    </row>
    <row r="29" spans="1:11" ht="17.25" customHeight="1" thickBot="1">
      <c r="A29" s="165" t="s">
        <v>38</v>
      </c>
      <c r="B29" s="229" t="s">
        <v>39</v>
      </c>
      <c r="C29" s="128">
        <v>3</v>
      </c>
      <c r="D29" s="230">
        <f t="shared" si="0"/>
        <v>1.9193857965451055</v>
      </c>
      <c r="E29" s="230">
        <f t="shared" si="1"/>
        <v>2.4390243902439024</v>
      </c>
      <c r="F29" s="128">
        <v>106</v>
      </c>
      <c r="G29" s="230">
        <f t="shared" si="2"/>
        <v>10.343986338131252</v>
      </c>
      <c r="H29" s="230">
        <f t="shared" si="3"/>
        <v>4.4370029300962743</v>
      </c>
      <c r="I29" s="53">
        <f t="shared" si="4"/>
        <v>109</v>
      </c>
      <c r="J29" s="230">
        <f t="shared" si="5"/>
        <v>9.2290758223614588</v>
      </c>
      <c r="K29" s="230">
        <f t="shared" si="6"/>
        <v>4.3391719745222934</v>
      </c>
    </row>
    <row r="30" spans="1:11" ht="14.25" customHeight="1">
      <c r="A30" s="166"/>
      <c r="B30" s="220" t="s">
        <v>40</v>
      </c>
      <c r="C30" s="135">
        <v>1</v>
      </c>
      <c r="D30" s="232">
        <f t="shared" si="0"/>
        <v>0.63979526551503518</v>
      </c>
      <c r="E30" s="232">
        <f t="shared" si="1"/>
        <v>0.81300813008130079</v>
      </c>
      <c r="F30" s="135">
        <v>42</v>
      </c>
      <c r="G30" s="232">
        <f t="shared" si="2"/>
        <v>4.0985606245425714</v>
      </c>
      <c r="H30" s="232">
        <f t="shared" si="3"/>
        <v>1.7580577647551276</v>
      </c>
      <c r="I30" s="97">
        <f t="shared" si="4"/>
        <v>43</v>
      </c>
      <c r="J30" s="232">
        <f t="shared" si="5"/>
        <v>3.6408280767114007</v>
      </c>
      <c r="K30" s="232">
        <f t="shared" si="6"/>
        <v>1.7117834394904459</v>
      </c>
    </row>
    <row r="31" spans="1:11" ht="14.25">
      <c r="A31" s="15" t="s">
        <v>41</v>
      </c>
      <c r="B31" s="10" t="s">
        <v>42</v>
      </c>
      <c r="C31" s="131"/>
      <c r="D31" s="80">
        <f t="shared" si="0"/>
        <v>0</v>
      </c>
      <c r="E31" s="80">
        <f t="shared" si="1"/>
        <v>0</v>
      </c>
      <c r="F31" s="131"/>
      <c r="G31" s="80">
        <f t="shared" si="2"/>
        <v>0</v>
      </c>
      <c r="H31" s="80">
        <f t="shared" si="3"/>
        <v>0</v>
      </c>
      <c r="I31" s="63">
        <f t="shared" si="4"/>
        <v>0</v>
      </c>
      <c r="J31" s="80">
        <f t="shared" si="5"/>
        <v>0</v>
      </c>
      <c r="K31" s="80">
        <f t="shared" si="6"/>
        <v>0</v>
      </c>
    </row>
    <row r="32" spans="1:11" ht="14.25">
      <c r="A32" s="15" t="s">
        <v>43</v>
      </c>
      <c r="B32" s="10" t="s">
        <v>44</v>
      </c>
      <c r="C32" s="131"/>
      <c r="D32" s="80">
        <f t="shared" si="0"/>
        <v>0</v>
      </c>
      <c r="E32" s="80">
        <f t="shared" si="1"/>
        <v>0</v>
      </c>
      <c r="F32" s="131"/>
      <c r="G32" s="80">
        <f t="shared" si="2"/>
        <v>0</v>
      </c>
      <c r="H32" s="80">
        <f t="shared" si="3"/>
        <v>0</v>
      </c>
      <c r="I32" s="63">
        <f t="shared" si="4"/>
        <v>0</v>
      </c>
      <c r="J32" s="80">
        <f t="shared" si="5"/>
        <v>0</v>
      </c>
      <c r="K32" s="80">
        <f t="shared" si="6"/>
        <v>0</v>
      </c>
    </row>
    <row r="33" spans="1:11" ht="14.25">
      <c r="A33" s="15" t="s">
        <v>45</v>
      </c>
      <c r="B33" s="10" t="s">
        <v>46</v>
      </c>
      <c r="C33" s="131">
        <v>2</v>
      </c>
      <c r="D33" s="80">
        <f t="shared" si="0"/>
        <v>1.2795905310300704</v>
      </c>
      <c r="E33" s="80">
        <f t="shared" si="1"/>
        <v>1.6260162601626016</v>
      </c>
      <c r="F33" s="131">
        <v>1</v>
      </c>
      <c r="G33" s="80">
        <f t="shared" si="2"/>
        <v>9.7584776774823134E-2</v>
      </c>
      <c r="H33" s="80">
        <f t="shared" si="3"/>
        <v>4.1858518208455424E-2</v>
      </c>
      <c r="I33" s="63">
        <f t="shared" si="4"/>
        <v>3</v>
      </c>
      <c r="J33" s="80">
        <f t="shared" si="5"/>
        <v>0.25401126116591166</v>
      </c>
      <c r="K33" s="80">
        <f t="shared" si="6"/>
        <v>0.11942675159235669</v>
      </c>
    </row>
    <row r="34" spans="1:11" ht="14.25">
      <c r="A34" s="15" t="s">
        <v>47</v>
      </c>
      <c r="B34" s="10" t="s">
        <v>48</v>
      </c>
      <c r="C34" s="131">
        <v>8</v>
      </c>
      <c r="D34" s="80">
        <f t="shared" si="0"/>
        <v>5.1183621241202815</v>
      </c>
      <c r="E34" s="80">
        <f t="shared" si="1"/>
        <v>6.5040650406504064</v>
      </c>
      <c r="F34" s="131">
        <v>22</v>
      </c>
      <c r="G34" s="80">
        <f t="shared" si="2"/>
        <v>2.1468650890461087</v>
      </c>
      <c r="H34" s="80">
        <f t="shared" si="3"/>
        <v>0.92088740058601926</v>
      </c>
      <c r="I34" s="63">
        <f t="shared" si="4"/>
        <v>30</v>
      </c>
      <c r="J34" s="80">
        <f t="shared" si="5"/>
        <v>2.5401126116591168</v>
      </c>
      <c r="K34" s="80">
        <f t="shared" si="6"/>
        <v>1.1942675159235669</v>
      </c>
    </row>
    <row r="35" spans="1:11" ht="15" thickBot="1">
      <c r="A35" s="31" t="s">
        <v>49</v>
      </c>
      <c r="B35" s="32" t="s">
        <v>50</v>
      </c>
      <c r="C35" s="128">
        <v>7</v>
      </c>
      <c r="D35" s="79">
        <f t="shared" si="0"/>
        <v>4.4785668586052463</v>
      </c>
      <c r="E35" s="79">
        <f t="shared" si="1"/>
        <v>5.691056910569106</v>
      </c>
      <c r="F35" s="128">
        <v>90</v>
      </c>
      <c r="G35" s="79">
        <f t="shared" si="2"/>
        <v>8.7826299097340819</v>
      </c>
      <c r="H35" s="79">
        <f t="shared" si="3"/>
        <v>3.7672666387609879</v>
      </c>
      <c r="I35" s="62">
        <f t="shared" si="4"/>
        <v>97</v>
      </c>
      <c r="J35" s="79">
        <f t="shared" si="5"/>
        <v>8.2130307776978118</v>
      </c>
      <c r="K35" s="79">
        <f t="shared" si="6"/>
        <v>3.8614649681528661</v>
      </c>
    </row>
    <row r="36" spans="1:11" s="159" customFormat="1" ht="15" thickBot="1">
      <c r="A36" s="14" t="s">
        <v>79</v>
      </c>
      <c r="B36" s="210" t="s">
        <v>80</v>
      </c>
      <c r="C36" s="128"/>
      <c r="D36" s="49">
        <f t="shared" si="0"/>
        <v>0</v>
      </c>
      <c r="E36" s="49">
        <f t="shared" si="1"/>
        <v>0</v>
      </c>
      <c r="F36" s="128">
        <v>36</v>
      </c>
      <c r="G36" s="49">
        <f t="shared" si="2"/>
        <v>3.5130519638936324</v>
      </c>
      <c r="H36" s="49">
        <f t="shared" si="3"/>
        <v>1.5069066555043951</v>
      </c>
      <c r="I36" s="62">
        <f t="shared" si="4"/>
        <v>36</v>
      </c>
      <c r="J36" s="49">
        <f t="shared" si="5"/>
        <v>3.0481351339909404</v>
      </c>
      <c r="K36" s="49">
        <f t="shared" si="6"/>
        <v>1.4331210191082802</v>
      </c>
    </row>
    <row r="37" spans="1:11" s="159" customFormat="1" ht="14.25">
      <c r="A37" s="211"/>
      <c r="B37" s="212" t="s">
        <v>81</v>
      </c>
      <c r="C37" s="131"/>
      <c r="D37" s="217">
        <f t="shared" si="0"/>
        <v>0</v>
      </c>
      <c r="E37" s="217">
        <f t="shared" si="1"/>
        <v>0</v>
      </c>
      <c r="F37" s="129">
        <v>21</v>
      </c>
      <c r="G37" s="217">
        <f t="shared" si="2"/>
        <v>2.0492803122712857</v>
      </c>
      <c r="H37" s="217">
        <f t="shared" si="3"/>
        <v>0.87902888237756382</v>
      </c>
      <c r="I37" s="99">
        <f t="shared" si="4"/>
        <v>21</v>
      </c>
      <c r="J37" s="217">
        <f t="shared" si="5"/>
        <v>1.7780788281613817</v>
      </c>
      <c r="K37" s="217">
        <f t="shared" si="6"/>
        <v>0.8359872611464968</v>
      </c>
    </row>
    <row r="38" spans="1:11" s="159" customFormat="1" ht="14.25">
      <c r="A38" s="213"/>
      <c r="B38" s="212" t="s">
        <v>82</v>
      </c>
      <c r="C38" s="131"/>
      <c r="D38" s="217">
        <f t="shared" si="0"/>
        <v>0</v>
      </c>
      <c r="E38" s="217">
        <f t="shared" si="1"/>
        <v>0</v>
      </c>
      <c r="F38" s="129">
        <v>15</v>
      </c>
      <c r="G38" s="217">
        <f t="shared" si="2"/>
        <v>1.4637716516223469</v>
      </c>
      <c r="H38" s="217">
        <f t="shared" si="3"/>
        <v>0.62787777312683135</v>
      </c>
      <c r="I38" s="99">
        <f t="shared" si="4"/>
        <v>15</v>
      </c>
      <c r="J38" s="217">
        <f t="shared" si="5"/>
        <v>1.2700563058295584</v>
      </c>
      <c r="K38" s="217">
        <f t="shared" si="6"/>
        <v>0.59713375796178347</v>
      </c>
    </row>
    <row r="39" spans="1:11" ht="15" customHeight="1">
      <c r="A39" s="71"/>
      <c r="B39" s="67" t="s">
        <v>51</v>
      </c>
      <c r="C39" s="70">
        <f>C7+C9+C11+C12+SUM(C14:C18)+C22+SUM(C26:C29)+SUM(C31:C36)</f>
        <v>123</v>
      </c>
      <c r="D39" s="54">
        <f t="shared" si="0"/>
        <v>78.694817658349322</v>
      </c>
      <c r="E39" s="54">
        <f t="shared" si="1"/>
        <v>100</v>
      </c>
      <c r="F39" s="70">
        <f>F7+F9+F11+F12+SUM(F14:F18)+F22+SUM(F26:F29)+SUM(F31:F36)</f>
        <v>2389</v>
      </c>
      <c r="G39" s="54">
        <f t="shared" si="2"/>
        <v>233.13003171505244</v>
      </c>
      <c r="H39" s="54">
        <f t="shared" si="3"/>
        <v>100</v>
      </c>
      <c r="I39" s="70">
        <f>I7+I9+I11+I12+SUM(I14:I18)+I22+SUM(I26:I29)+SUM(I31:I36)</f>
        <v>2512</v>
      </c>
      <c r="J39" s="54">
        <f t="shared" si="5"/>
        <v>212.69209601625673</v>
      </c>
      <c r="K39" s="54">
        <f t="shared" si="6"/>
        <v>100</v>
      </c>
    </row>
    <row r="40" spans="1:11">
      <c r="B40" s="111"/>
    </row>
    <row r="41" spans="1:11">
      <c r="B41" s="111"/>
    </row>
  </sheetData>
  <mergeCells count="9">
    <mergeCell ref="A22:A25"/>
    <mergeCell ref="A29:A30"/>
    <mergeCell ref="A2:K2"/>
    <mergeCell ref="A5:A6"/>
    <mergeCell ref="B5:B6"/>
    <mergeCell ref="A7:A8"/>
    <mergeCell ref="A9:A10"/>
    <mergeCell ref="A12:A13"/>
    <mergeCell ref="A18:A21"/>
  </mergeCells>
  <phoneticPr fontId="0" type="noConversion"/>
  <printOptions horizontalCentered="1" verticalCentered="1"/>
  <pageMargins left="0.74803149606299213" right="0.74803149606299213" top="0.15748031496062992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7" tint="0.39997558519241921"/>
  </sheetPr>
  <dimension ref="A1:K42"/>
  <sheetViews>
    <sheetView workbookViewId="0">
      <selection activeCell="F42" sqref="F42"/>
    </sheetView>
  </sheetViews>
  <sheetFormatPr defaultRowHeight="12.75"/>
  <cols>
    <col min="1" max="1" width="6" customWidth="1"/>
    <col min="2" max="2" width="53.7109375" customWidth="1"/>
    <col min="3" max="3" width="10.42578125" style="5" customWidth="1"/>
    <col min="4" max="4" width="9.42578125" customWidth="1"/>
    <col min="6" max="6" width="11.5703125" style="5" customWidth="1"/>
    <col min="7" max="7" width="9.42578125" customWidth="1"/>
    <col min="9" max="9" width="10.5703125" style="5" customWidth="1"/>
    <col min="10" max="10" width="9.28515625" customWidth="1"/>
    <col min="11" max="11" width="8" customWidth="1"/>
  </cols>
  <sheetData>
    <row r="1" spans="1:11" ht="10.5" customHeight="1"/>
    <row r="2" spans="1:11">
      <c r="A2" s="170" t="s">
        <v>73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9.75" customHeight="1">
      <c r="A3" s="1"/>
      <c r="B3" s="1"/>
      <c r="C3" s="106"/>
      <c r="D3" s="1"/>
      <c r="E3" s="1"/>
      <c r="F3" s="106"/>
      <c r="G3" s="1"/>
      <c r="H3" s="3"/>
      <c r="I3" s="76"/>
      <c r="J3" s="3"/>
      <c r="K3" s="3"/>
    </row>
    <row r="4" spans="1:11" ht="16.149999999999999" customHeight="1">
      <c r="A4" s="4"/>
      <c r="D4" s="261">
        <v>3190.5</v>
      </c>
      <c r="E4" s="5"/>
      <c r="G4" s="5">
        <v>17326</v>
      </c>
      <c r="H4" s="5"/>
      <c r="J4" s="261">
        <f>SUM(D4:G4)</f>
        <v>20516.5</v>
      </c>
      <c r="K4" s="5"/>
    </row>
    <row r="5" spans="1:11">
      <c r="A5" s="200" t="s">
        <v>57</v>
      </c>
      <c r="B5" s="171" t="s">
        <v>55</v>
      </c>
      <c r="C5" s="73" t="s">
        <v>0</v>
      </c>
      <c r="D5" s="8"/>
      <c r="E5" s="9"/>
      <c r="F5" s="73" t="s">
        <v>1</v>
      </c>
      <c r="G5" s="8"/>
      <c r="H5" s="9"/>
      <c r="I5" s="73" t="s">
        <v>2</v>
      </c>
      <c r="J5" s="8"/>
      <c r="K5" s="9"/>
    </row>
    <row r="6" spans="1:11" ht="27" customHeight="1">
      <c r="A6" s="201"/>
      <c r="B6" s="172"/>
      <c r="C6" s="74" t="s">
        <v>3</v>
      </c>
      <c r="D6" s="28" t="s">
        <v>4</v>
      </c>
      <c r="E6" s="28" t="s">
        <v>5</v>
      </c>
      <c r="F6" s="74" t="s">
        <v>3</v>
      </c>
      <c r="G6" s="28" t="s">
        <v>4</v>
      </c>
      <c r="H6" s="28" t="s">
        <v>5</v>
      </c>
      <c r="I6" s="74" t="s">
        <v>3</v>
      </c>
      <c r="J6" s="28" t="s">
        <v>4</v>
      </c>
      <c r="K6" s="28" t="s">
        <v>5</v>
      </c>
    </row>
    <row r="7" spans="1:11" ht="16.5" customHeight="1" thickBot="1">
      <c r="A7" s="165" t="s">
        <v>6</v>
      </c>
      <c r="B7" s="32" t="s">
        <v>7</v>
      </c>
      <c r="C7" s="128">
        <v>2928</v>
      </c>
      <c r="D7" s="45">
        <f t="shared" ref="D7:D39" si="0">C7*1000/$D$4</f>
        <v>917.72449459332393</v>
      </c>
      <c r="E7" s="45">
        <f t="shared" ref="E7:E39" si="1">C7*100/C$39</f>
        <v>20.0836820083682</v>
      </c>
      <c r="F7" s="128">
        <v>1902</v>
      </c>
      <c r="G7" s="45">
        <f t="shared" ref="G7:G39" si="2">F7*1000/$G$4</f>
        <v>109.77721343645389</v>
      </c>
      <c r="H7" s="45">
        <f t="shared" ref="H7:H39" si="3">F7*100/F$39</f>
        <v>4.1484001832101027</v>
      </c>
      <c r="I7" s="53">
        <f t="shared" ref="I7:I38" si="4">C7+F7</f>
        <v>4830</v>
      </c>
      <c r="J7" s="45">
        <f t="shared" ref="J7:J39" si="5">I7*1000/$J$4</f>
        <v>235.42027148880169</v>
      </c>
      <c r="K7" s="45">
        <f t="shared" ref="K7:K39" si="6">I7*100/I$39</f>
        <v>7.9929833851856751</v>
      </c>
    </row>
    <row r="8" spans="1:11" ht="12.75" customHeight="1">
      <c r="A8" s="166"/>
      <c r="B8" s="253" t="s">
        <v>8</v>
      </c>
      <c r="C8" s="129">
        <v>283</v>
      </c>
      <c r="D8" s="246">
        <f t="shared" si="0"/>
        <v>88.70083059081648</v>
      </c>
      <c r="E8" s="246">
        <f t="shared" si="1"/>
        <v>1.941148226901708</v>
      </c>
      <c r="F8" s="129">
        <v>21</v>
      </c>
      <c r="G8" s="246">
        <f t="shared" si="2"/>
        <v>1.212051252452961</v>
      </c>
      <c r="H8" s="246">
        <f t="shared" si="3"/>
        <v>4.5802525682130474E-2</v>
      </c>
      <c r="I8" s="99">
        <f t="shared" si="4"/>
        <v>304</v>
      </c>
      <c r="J8" s="246">
        <f t="shared" si="5"/>
        <v>14.817342139253771</v>
      </c>
      <c r="K8" s="246">
        <f t="shared" si="6"/>
        <v>0.50307804329118955</v>
      </c>
    </row>
    <row r="9" spans="1:11" ht="17.25" customHeight="1" thickBot="1">
      <c r="A9" s="165" t="s">
        <v>9</v>
      </c>
      <c r="B9" s="214" t="s">
        <v>10</v>
      </c>
      <c r="C9" s="128">
        <v>13</v>
      </c>
      <c r="D9" s="215">
        <f t="shared" si="0"/>
        <v>4.0745964582353862</v>
      </c>
      <c r="E9" s="215">
        <f t="shared" si="1"/>
        <v>8.9169353179230401E-2</v>
      </c>
      <c r="F9" s="128">
        <v>750</v>
      </c>
      <c r="G9" s="254">
        <f t="shared" si="2"/>
        <v>43.287544730462891</v>
      </c>
      <c r="H9" s="215">
        <f t="shared" si="3"/>
        <v>1.6358044886475169</v>
      </c>
      <c r="I9" s="53">
        <f t="shared" si="4"/>
        <v>763</v>
      </c>
      <c r="J9" s="215">
        <f t="shared" si="5"/>
        <v>37.189579119245487</v>
      </c>
      <c r="K9" s="215">
        <f t="shared" si="6"/>
        <v>1.2626596941815054</v>
      </c>
    </row>
    <row r="10" spans="1:11" ht="11.25" customHeight="1">
      <c r="A10" s="166"/>
      <c r="B10" s="253" t="s">
        <v>11</v>
      </c>
      <c r="C10" s="132">
        <v>1</v>
      </c>
      <c r="D10" s="245">
        <f t="shared" si="0"/>
        <v>0.31343049678733742</v>
      </c>
      <c r="E10" s="245">
        <f t="shared" si="1"/>
        <v>6.859181013786954E-3</v>
      </c>
      <c r="F10" s="132">
        <v>381</v>
      </c>
      <c r="G10" s="245">
        <f t="shared" si="2"/>
        <v>21.990072723075148</v>
      </c>
      <c r="H10" s="245">
        <f t="shared" si="3"/>
        <v>0.83098868023293859</v>
      </c>
      <c r="I10" s="255">
        <f t="shared" si="4"/>
        <v>382</v>
      </c>
      <c r="J10" s="245">
        <f t="shared" si="5"/>
        <v>18.619160188141251</v>
      </c>
      <c r="K10" s="245">
        <f t="shared" si="6"/>
        <v>0.63215727808300792</v>
      </c>
    </row>
    <row r="11" spans="1:11" ht="17.25" customHeight="1" thickBot="1">
      <c r="A11" s="15" t="s">
        <v>12</v>
      </c>
      <c r="B11" s="214" t="s">
        <v>13</v>
      </c>
      <c r="C11" s="128">
        <v>32</v>
      </c>
      <c r="D11" s="215">
        <f t="shared" si="0"/>
        <v>10.029775897194797</v>
      </c>
      <c r="E11" s="215">
        <f t="shared" si="1"/>
        <v>0.21949379244118253</v>
      </c>
      <c r="F11" s="128">
        <v>98</v>
      </c>
      <c r="G11" s="215">
        <f t="shared" si="2"/>
        <v>5.6562391781138173</v>
      </c>
      <c r="H11" s="215">
        <f t="shared" si="3"/>
        <v>0.21374511984994221</v>
      </c>
      <c r="I11" s="53">
        <f t="shared" si="4"/>
        <v>130</v>
      </c>
      <c r="J11" s="215">
        <f t="shared" si="5"/>
        <v>6.3363634148124683</v>
      </c>
      <c r="K11" s="215">
        <f t="shared" si="6"/>
        <v>0.21513205798636395</v>
      </c>
    </row>
    <row r="12" spans="1:11" ht="26.25" thickBot="1">
      <c r="A12" s="165" t="s">
        <v>14</v>
      </c>
      <c r="B12" s="256" t="s">
        <v>63</v>
      </c>
      <c r="C12" s="138">
        <v>46</v>
      </c>
      <c r="D12" s="257">
        <f t="shared" si="0"/>
        <v>14.417802852217521</v>
      </c>
      <c r="E12" s="257">
        <f t="shared" si="1"/>
        <v>0.31552232663419988</v>
      </c>
      <c r="F12" s="138">
        <v>1647</v>
      </c>
      <c r="G12" s="257">
        <f t="shared" si="2"/>
        <v>95.0594482280965</v>
      </c>
      <c r="H12" s="257">
        <f t="shared" si="3"/>
        <v>3.592226657069947</v>
      </c>
      <c r="I12" s="77">
        <f t="shared" si="4"/>
        <v>1693</v>
      </c>
      <c r="J12" s="257">
        <f t="shared" si="5"/>
        <v>82.518948163673144</v>
      </c>
      <c r="K12" s="257">
        <f t="shared" si="6"/>
        <v>2.8016813397762625</v>
      </c>
    </row>
    <row r="13" spans="1:11" ht="12" customHeight="1">
      <c r="A13" s="166"/>
      <c r="B13" s="258" t="s">
        <v>16</v>
      </c>
      <c r="C13" s="132">
        <v>13</v>
      </c>
      <c r="D13" s="245">
        <f t="shared" si="0"/>
        <v>4.0745964582353862</v>
      </c>
      <c r="E13" s="245">
        <f t="shared" si="1"/>
        <v>8.9169353179230401E-2</v>
      </c>
      <c r="F13" s="132">
        <v>1080</v>
      </c>
      <c r="G13" s="245">
        <f t="shared" si="2"/>
        <v>62.334064411866557</v>
      </c>
      <c r="H13" s="245">
        <f t="shared" si="3"/>
        <v>2.3555584636524243</v>
      </c>
      <c r="I13" s="255">
        <f t="shared" si="4"/>
        <v>1093</v>
      </c>
      <c r="J13" s="245">
        <f t="shared" si="5"/>
        <v>53.274193941461753</v>
      </c>
      <c r="K13" s="245">
        <f t="shared" si="6"/>
        <v>1.8087641490699675</v>
      </c>
    </row>
    <row r="14" spans="1:11" ht="14.25" customHeight="1">
      <c r="A14" s="13" t="s">
        <v>17</v>
      </c>
      <c r="B14" s="234" t="s">
        <v>18</v>
      </c>
      <c r="C14" s="131">
        <v>161</v>
      </c>
      <c r="D14" s="219">
        <f t="shared" si="0"/>
        <v>50.462309982761326</v>
      </c>
      <c r="E14" s="219">
        <f t="shared" si="1"/>
        <v>1.1043281432196996</v>
      </c>
      <c r="F14" s="131">
        <v>1358</v>
      </c>
      <c r="G14" s="219">
        <f t="shared" si="2"/>
        <v>78.379314325291475</v>
      </c>
      <c r="H14" s="219">
        <f t="shared" si="3"/>
        <v>2.9618966607777706</v>
      </c>
      <c r="I14" s="46">
        <f t="shared" si="4"/>
        <v>1519</v>
      </c>
      <c r="J14" s="219">
        <f t="shared" si="5"/>
        <v>74.037969439231844</v>
      </c>
      <c r="K14" s="219">
        <f t="shared" si="6"/>
        <v>2.5137353544714371</v>
      </c>
    </row>
    <row r="15" spans="1:11" ht="14.25">
      <c r="A15" s="13" t="s">
        <v>19</v>
      </c>
      <c r="B15" s="234" t="s">
        <v>20</v>
      </c>
      <c r="C15" s="131">
        <v>122</v>
      </c>
      <c r="D15" s="219">
        <f t="shared" si="0"/>
        <v>38.238520608055161</v>
      </c>
      <c r="E15" s="219">
        <f t="shared" si="1"/>
        <v>0.83682008368200833</v>
      </c>
      <c r="F15" s="131">
        <v>2492</v>
      </c>
      <c r="G15" s="219">
        <f t="shared" si="2"/>
        <v>143.83008195775136</v>
      </c>
      <c r="H15" s="219">
        <f t="shared" si="3"/>
        <v>5.4352330476128161</v>
      </c>
      <c r="I15" s="46">
        <f t="shared" si="4"/>
        <v>2614</v>
      </c>
      <c r="J15" s="219">
        <f t="shared" si="5"/>
        <v>127.40964589476762</v>
      </c>
      <c r="K15" s="219">
        <f t="shared" si="6"/>
        <v>4.3258092275104261</v>
      </c>
    </row>
    <row r="16" spans="1:11" ht="14.25">
      <c r="A16" s="15" t="s">
        <v>21</v>
      </c>
      <c r="B16" s="218" t="s">
        <v>22</v>
      </c>
      <c r="C16" s="131">
        <v>484</v>
      </c>
      <c r="D16" s="219">
        <f t="shared" si="0"/>
        <v>151.70036044507131</v>
      </c>
      <c r="E16" s="219">
        <f t="shared" si="1"/>
        <v>3.3198436106728857</v>
      </c>
      <c r="F16" s="131">
        <v>3174</v>
      </c>
      <c r="G16" s="219">
        <f t="shared" si="2"/>
        <v>183.19288929931895</v>
      </c>
      <c r="H16" s="219">
        <f t="shared" si="3"/>
        <v>6.9227245959562911</v>
      </c>
      <c r="I16" s="46">
        <f t="shared" si="4"/>
        <v>3658</v>
      </c>
      <c r="J16" s="219">
        <f t="shared" si="5"/>
        <v>178.29551824141544</v>
      </c>
      <c r="K16" s="219">
        <f t="shared" si="6"/>
        <v>6.0534851393393794</v>
      </c>
    </row>
    <row r="17" spans="1:11" ht="14.25">
      <c r="A17" s="13" t="s">
        <v>23</v>
      </c>
      <c r="B17" s="234" t="s">
        <v>24</v>
      </c>
      <c r="C17" s="131">
        <v>216</v>
      </c>
      <c r="D17" s="219">
        <f t="shared" si="0"/>
        <v>67.700987306064874</v>
      </c>
      <c r="E17" s="219">
        <f t="shared" si="1"/>
        <v>1.4815830989779821</v>
      </c>
      <c r="F17" s="131">
        <v>1860</v>
      </c>
      <c r="G17" s="219">
        <f t="shared" si="2"/>
        <v>107.35311093154796</v>
      </c>
      <c r="H17" s="219">
        <f t="shared" si="3"/>
        <v>4.056795131845842</v>
      </c>
      <c r="I17" s="46">
        <f t="shared" si="4"/>
        <v>2076</v>
      </c>
      <c r="J17" s="219">
        <f t="shared" si="5"/>
        <v>101.18684960885142</v>
      </c>
      <c r="K17" s="219">
        <f t="shared" si="6"/>
        <v>3.4354934798437808</v>
      </c>
    </row>
    <row r="18" spans="1:11" ht="18" customHeight="1" thickBot="1">
      <c r="A18" s="160" t="s">
        <v>25</v>
      </c>
      <c r="B18" s="229" t="s">
        <v>26</v>
      </c>
      <c r="C18" s="128">
        <v>23</v>
      </c>
      <c r="D18" s="215">
        <f t="shared" si="0"/>
        <v>7.2089014261087607</v>
      </c>
      <c r="E18" s="215">
        <f t="shared" si="1"/>
        <v>0.15776116331709994</v>
      </c>
      <c r="F18" s="128">
        <v>14954</v>
      </c>
      <c r="G18" s="215">
        <f t="shared" si="2"/>
        <v>863.09592519912269</v>
      </c>
      <c r="H18" s="215">
        <f t="shared" si="3"/>
        <v>32.615760430979954</v>
      </c>
      <c r="I18" s="53">
        <f t="shared" si="4"/>
        <v>14977</v>
      </c>
      <c r="J18" s="215">
        <f t="shared" si="5"/>
        <v>729.99780664343336</v>
      </c>
      <c r="K18" s="215">
        <f t="shared" si="6"/>
        <v>24.784867942013637</v>
      </c>
    </row>
    <row r="19" spans="1:11" ht="12.75" customHeight="1">
      <c r="A19" s="161"/>
      <c r="B19" s="253" t="s">
        <v>27</v>
      </c>
      <c r="C19" s="129">
        <v>3</v>
      </c>
      <c r="D19" s="246">
        <f t="shared" si="0"/>
        <v>0.94029149036201221</v>
      </c>
      <c r="E19" s="246">
        <f t="shared" si="1"/>
        <v>2.0577543041360863E-2</v>
      </c>
      <c r="F19" s="129">
        <v>10081</v>
      </c>
      <c r="G19" s="246">
        <f t="shared" si="2"/>
        <v>581.84231790372849</v>
      </c>
      <c r="H19" s="246">
        <f t="shared" si="3"/>
        <v>21.987393400074158</v>
      </c>
      <c r="I19" s="99">
        <f t="shared" si="4"/>
        <v>10084</v>
      </c>
      <c r="J19" s="246">
        <f t="shared" si="5"/>
        <v>491.50683596129943</v>
      </c>
      <c r="K19" s="246">
        <f t="shared" si="6"/>
        <v>16.687628251803801</v>
      </c>
    </row>
    <row r="20" spans="1:11" ht="16.149999999999999" customHeight="1">
      <c r="A20" s="161"/>
      <c r="B20" s="259" t="s">
        <v>56</v>
      </c>
      <c r="C20" s="133"/>
      <c r="D20" s="252">
        <f t="shared" si="0"/>
        <v>0</v>
      </c>
      <c r="E20" s="252">
        <f t="shared" si="1"/>
        <v>0</v>
      </c>
      <c r="F20" s="133">
        <v>950</v>
      </c>
      <c r="G20" s="252">
        <f t="shared" si="2"/>
        <v>54.830889991919655</v>
      </c>
      <c r="H20" s="252">
        <f t="shared" si="3"/>
        <v>2.0720190189535215</v>
      </c>
      <c r="I20" s="101">
        <f t="shared" si="4"/>
        <v>950</v>
      </c>
      <c r="J20" s="252">
        <f t="shared" si="5"/>
        <v>46.304194185168036</v>
      </c>
      <c r="K20" s="252">
        <f t="shared" si="6"/>
        <v>1.5721188852849672</v>
      </c>
    </row>
    <row r="21" spans="1:11" ht="16.149999999999999" customHeight="1">
      <c r="A21" s="162"/>
      <c r="B21" s="260" t="s">
        <v>28</v>
      </c>
      <c r="C21" s="133"/>
      <c r="D21" s="252">
        <f t="shared" si="0"/>
        <v>0</v>
      </c>
      <c r="E21" s="252">
        <f t="shared" si="1"/>
        <v>0</v>
      </c>
      <c r="F21" s="133">
        <v>1744</v>
      </c>
      <c r="G21" s="252">
        <f t="shared" si="2"/>
        <v>100.65797067990303</v>
      </c>
      <c r="H21" s="252">
        <f t="shared" si="3"/>
        <v>3.803790704268359</v>
      </c>
      <c r="I21" s="101">
        <f t="shared" si="4"/>
        <v>1744</v>
      </c>
      <c r="J21" s="252">
        <f t="shared" si="5"/>
        <v>85.004752272561106</v>
      </c>
      <c r="K21" s="252">
        <f t="shared" si="6"/>
        <v>2.8860793009862977</v>
      </c>
    </row>
    <row r="22" spans="1:11" ht="16.5" customHeight="1" thickBot="1">
      <c r="A22" s="160" t="s">
        <v>29</v>
      </c>
      <c r="B22" s="222" t="s">
        <v>30</v>
      </c>
      <c r="C22" s="128">
        <v>5370</v>
      </c>
      <c r="D22" s="215">
        <f t="shared" si="0"/>
        <v>1683.121767748002</v>
      </c>
      <c r="E22" s="215">
        <f t="shared" si="1"/>
        <v>36.833802044035941</v>
      </c>
      <c r="F22" s="128">
        <v>2867</v>
      </c>
      <c r="G22" s="215">
        <f t="shared" si="2"/>
        <v>165.47385432298279</v>
      </c>
      <c r="H22" s="215">
        <f t="shared" si="3"/>
        <v>6.2531352919365748</v>
      </c>
      <c r="I22" s="53">
        <f t="shared" si="4"/>
        <v>8237</v>
      </c>
      <c r="J22" s="215">
        <f t="shared" si="5"/>
        <v>401.48173421392539</v>
      </c>
      <c r="K22" s="215">
        <f t="shared" si="6"/>
        <v>13.63109816641292</v>
      </c>
    </row>
    <row r="23" spans="1:11" ht="11.25" customHeight="1">
      <c r="A23" s="161"/>
      <c r="B23" s="253" t="s">
        <v>31</v>
      </c>
      <c r="C23" s="129">
        <v>4211</v>
      </c>
      <c r="D23" s="246">
        <f t="shared" si="0"/>
        <v>1319.8558219714778</v>
      </c>
      <c r="E23" s="246">
        <f t="shared" si="1"/>
        <v>28.884011249056861</v>
      </c>
      <c r="F23" s="129">
        <v>805</v>
      </c>
      <c r="G23" s="246">
        <f t="shared" si="2"/>
        <v>46.461964677363497</v>
      </c>
      <c r="H23" s="246">
        <f t="shared" si="3"/>
        <v>1.7557634844816681</v>
      </c>
      <c r="I23" s="99">
        <f t="shared" si="4"/>
        <v>5016</v>
      </c>
      <c r="J23" s="246">
        <f t="shared" si="5"/>
        <v>244.48614529768722</v>
      </c>
      <c r="K23" s="246">
        <f t="shared" si="6"/>
        <v>8.3007877143046276</v>
      </c>
    </row>
    <row r="24" spans="1:11" ht="12.75" customHeight="1">
      <c r="A24" s="161"/>
      <c r="B24" s="250" t="s">
        <v>53</v>
      </c>
      <c r="C24" s="133">
        <v>70</v>
      </c>
      <c r="D24" s="252">
        <f t="shared" si="0"/>
        <v>21.94013477511362</v>
      </c>
      <c r="E24" s="252">
        <f t="shared" si="1"/>
        <v>0.48014267096508678</v>
      </c>
      <c r="F24" s="133">
        <v>346</v>
      </c>
      <c r="G24" s="252">
        <f t="shared" si="2"/>
        <v>19.969987302320213</v>
      </c>
      <c r="H24" s="252">
        <f t="shared" si="3"/>
        <v>0.75465113742938772</v>
      </c>
      <c r="I24" s="101">
        <f t="shared" si="4"/>
        <v>416</v>
      </c>
      <c r="J24" s="252">
        <f t="shared" si="5"/>
        <v>20.276362927399898</v>
      </c>
      <c r="K24" s="252">
        <f t="shared" si="6"/>
        <v>0.6884225855563646</v>
      </c>
    </row>
    <row r="25" spans="1:11">
      <c r="A25" s="162"/>
      <c r="B25" s="250" t="s">
        <v>54</v>
      </c>
      <c r="C25" s="133">
        <v>519</v>
      </c>
      <c r="D25" s="252">
        <f t="shared" si="0"/>
        <v>162.67042783262812</v>
      </c>
      <c r="E25" s="252">
        <f t="shared" si="1"/>
        <v>3.5599149461554291</v>
      </c>
      <c r="F25" s="133">
        <v>505</v>
      </c>
      <c r="G25" s="252">
        <f t="shared" si="2"/>
        <v>29.146946785178343</v>
      </c>
      <c r="H25" s="252">
        <f t="shared" si="3"/>
        <v>1.1014416890226613</v>
      </c>
      <c r="I25" s="101">
        <f t="shared" si="4"/>
        <v>1024</v>
      </c>
      <c r="J25" s="252">
        <f t="shared" si="5"/>
        <v>49.911047205907437</v>
      </c>
      <c r="K25" s="252">
        <f t="shared" si="6"/>
        <v>1.6945786721387437</v>
      </c>
    </row>
    <row r="26" spans="1:11" ht="14.25">
      <c r="A26" s="15" t="s">
        <v>32</v>
      </c>
      <c r="B26" s="218" t="s">
        <v>33</v>
      </c>
      <c r="C26" s="131">
        <v>1203</v>
      </c>
      <c r="D26" s="219">
        <f t="shared" si="0"/>
        <v>377.0568876351669</v>
      </c>
      <c r="E26" s="219">
        <f t="shared" si="1"/>
        <v>8.2515947595857053</v>
      </c>
      <c r="F26" s="131">
        <v>2000</v>
      </c>
      <c r="G26" s="219">
        <f t="shared" si="2"/>
        <v>115.4334526145677</v>
      </c>
      <c r="H26" s="219">
        <f t="shared" si="3"/>
        <v>4.3621453030600446</v>
      </c>
      <c r="I26" s="46">
        <f t="shared" si="4"/>
        <v>3203</v>
      </c>
      <c r="J26" s="219">
        <f t="shared" si="5"/>
        <v>156.1182462895718</v>
      </c>
      <c r="K26" s="219">
        <f t="shared" si="6"/>
        <v>5.3005229363871056</v>
      </c>
    </row>
    <row r="27" spans="1:11" ht="14.25">
      <c r="A27" s="15" t="s">
        <v>34</v>
      </c>
      <c r="B27" s="218" t="s">
        <v>35</v>
      </c>
      <c r="C27" s="131">
        <v>686</v>
      </c>
      <c r="D27" s="219">
        <f t="shared" si="0"/>
        <v>215.01332079611348</v>
      </c>
      <c r="E27" s="219">
        <f t="shared" si="1"/>
        <v>4.7053981754578507</v>
      </c>
      <c r="F27" s="131">
        <v>1365</v>
      </c>
      <c r="G27" s="219">
        <f t="shared" si="2"/>
        <v>78.783331409442454</v>
      </c>
      <c r="H27" s="219">
        <f t="shared" si="3"/>
        <v>2.9771641693384807</v>
      </c>
      <c r="I27" s="46">
        <f t="shared" si="4"/>
        <v>2051</v>
      </c>
      <c r="J27" s="219">
        <f t="shared" si="5"/>
        <v>99.968318182925941</v>
      </c>
      <c r="K27" s="219">
        <f t="shared" si="6"/>
        <v>3.3941219302310186</v>
      </c>
    </row>
    <row r="28" spans="1:11" ht="25.5">
      <c r="A28" s="15" t="s">
        <v>36</v>
      </c>
      <c r="B28" s="218" t="s">
        <v>60</v>
      </c>
      <c r="C28" s="131">
        <v>61</v>
      </c>
      <c r="D28" s="219">
        <f t="shared" si="0"/>
        <v>19.119260304027581</v>
      </c>
      <c r="E28" s="219">
        <f t="shared" si="1"/>
        <v>0.41841004184100417</v>
      </c>
      <c r="F28" s="131">
        <v>3267</v>
      </c>
      <c r="G28" s="219">
        <f t="shared" si="2"/>
        <v>188.56054484589635</v>
      </c>
      <c r="H28" s="219">
        <f t="shared" si="3"/>
        <v>7.125564352548583</v>
      </c>
      <c r="I28" s="46">
        <f t="shared" si="4"/>
        <v>3328</v>
      </c>
      <c r="J28" s="219">
        <f t="shared" si="5"/>
        <v>162.21090341919918</v>
      </c>
      <c r="K28" s="219">
        <f t="shared" si="6"/>
        <v>5.5073806844509168</v>
      </c>
    </row>
    <row r="29" spans="1:11" ht="15" thickBot="1">
      <c r="A29" s="16" t="s">
        <v>38</v>
      </c>
      <c r="B29" s="229" t="s">
        <v>39</v>
      </c>
      <c r="C29" s="128">
        <v>492</v>
      </c>
      <c r="D29" s="215">
        <f t="shared" si="0"/>
        <v>154.20780441937001</v>
      </c>
      <c r="E29" s="215">
        <f t="shared" si="1"/>
        <v>3.3747170587831814</v>
      </c>
      <c r="F29" s="128">
        <v>3696</v>
      </c>
      <c r="G29" s="215">
        <f t="shared" si="2"/>
        <v>213.32102043172111</v>
      </c>
      <c r="H29" s="215">
        <f t="shared" si="3"/>
        <v>8.0612445200549629</v>
      </c>
      <c r="I29" s="53">
        <f t="shared" si="4"/>
        <v>4188</v>
      </c>
      <c r="J29" s="215">
        <f t="shared" si="5"/>
        <v>204.1283844710355</v>
      </c>
      <c r="K29" s="215">
        <f t="shared" si="6"/>
        <v>6.9305619911299399</v>
      </c>
    </row>
    <row r="30" spans="1:11" ht="12" customHeight="1">
      <c r="A30" s="16"/>
      <c r="B30" s="244" t="s">
        <v>40</v>
      </c>
      <c r="C30" s="129">
        <v>267</v>
      </c>
      <c r="D30" s="246">
        <f t="shared" si="0"/>
        <v>83.685942642219089</v>
      </c>
      <c r="E30" s="246">
        <f t="shared" si="1"/>
        <v>1.8314013306811168</v>
      </c>
      <c r="F30" s="129">
        <v>1932</v>
      </c>
      <c r="G30" s="246">
        <f t="shared" si="2"/>
        <v>111.5087152256724</v>
      </c>
      <c r="H30" s="246">
        <f t="shared" si="3"/>
        <v>4.213832362756003</v>
      </c>
      <c r="I30" s="99">
        <f t="shared" si="4"/>
        <v>2199</v>
      </c>
      <c r="J30" s="246">
        <f t="shared" si="5"/>
        <v>107.18202422440474</v>
      </c>
      <c r="K30" s="246">
        <f t="shared" si="6"/>
        <v>3.6390415039385715</v>
      </c>
    </row>
    <row r="31" spans="1:11" ht="14.25">
      <c r="A31" s="16" t="s">
        <v>41</v>
      </c>
      <c r="B31" s="10" t="s">
        <v>42</v>
      </c>
      <c r="C31" s="131">
        <v>2</v>
      </c>
      <c r="D31" s="19">
        <f t="shared" si="0"/>
        <v>0.62686099357467484</v>
      </c>
      <c r="E31" s="19">
        <f t="shared" si="1"/>
        <v>1.3718362027573908E-2</v>
      </c>
      <c r="F31" s="46">
        <v>55</v>
      </c>
      <c r="G31" s="19">
        <f t="shared" si="2"/>
        <v>3.1744199469006116</v>
      </c>
      <c r="H31" s="19">
        <f t="shared" si="3"/>
        <v>0.11995899583415123</v>
      </c>
      <c r="I31" s="46">
        <f t="shared" si="4"/>
        <v>57</v>
      </c>
      <c r="J31" s="19">
        <f t="shared" si="5"/>
        <v>2.7782516511100823</v>
      </c>
      <c r="K31" s="19">
        <f t="shared" si="6"/>
        <v>9.4327133117098033E-2</v>
      </c>
    </row>
    <row r="32" spans="1:11" ht="14.25">
      <c r="A32" s="16" t="s">
        <v>43</v>
      </c>
      <c r="B32" s="78" t="s">
        <v>44</v>
      </c>
      <c r="C32" s="131">
        <v>15</v>
      </c>
      <c r="D32" s="19">
        <f t="shared" si="0"/>
        <v>4.7014574518100609</v>
      </c>
      <c r="E32" s="19">
        <f t="shared" si="1"/>
        <v>0.10288771520680431</v>
      </c>
      <c r="F32" s="46"/>
      <c r="G32" s="19">
        <f t="shared" si="2"/>
        <v>0</v>
      </c>
      <c r="H32" s="19">
        <f t="shared" si="3"/>
        <v>0</v>
      </c>
      <c r="I32" s="46">
        <f t="shared" si="4"/>
        <v>15</v>
      </c>
      <c r="J32" s="19">
        <f t="shared" si="5"/>
        <v>0.73111885555528477</v>
      </c>
      <c r="K32" s="19">
        <f t="shared" si="6"/>
        <v>2.4822929767657376E-2</v>
      </c>
    </row>
    <row r="33" spans="1:11" ht="14.25">
      <c r="A33" s="16" t="s">
        <v>45</v>
      </c>
      <c r="B33" s="10" t="s">
        <v>46</v>
      </c>
      <c r="C33" s="131">
        <v>48</v>
      </c>
      <c r="D33" s="19">
        <f t="shared" si="0"/>
        <v>15.044663845792195</v>
      </c>
      <c r="E33" s="19">
        <f t="shared" si="1"/>
        <v>0.32924068866177381</v>
      </c>
      <c r="F33" s="46">
        <v>36</v>
      </c>
      <c r="G33" s="19">
        <f t="shared" si="2"/>
        <v>2.0778021470622186</v>
      </c>
      <c r="H33" s="19">
        <f t="shared" si="3"/>
        <v>7.8518615455080806E-2</v>
      </c>
      <c r="I33" s="46">
        <f t="shared" si="4"/>
        <v>84</v>
      </c>
      <c r="J33" s="19">
        <f t="shared" si="5"/>
        <v>4.0942655911095951</v>
      </c>
      <c r="K33" s="19">
        <f t="shared" si="6"/>
        <v>0.13900840669888131</v>
      </c>
    </row>
    <row r="34" spans="1:11" ht="14.25">
      <c r="A34" s="16" t="s">
        <v>47</v>
      </c>
      <c r="B34" s="10" t="s">
        <v>48</v>
      </c>
      <c r="C34" s="131">
        <v>2337</v>
      </c>
      <c r="D34" s="19">
        <f t="shared" si="0"/>
        <v>732.48707099200749</v>
      </c>
      <c r="E34" s="19">
        <f t="shared" si="1"/>
        <v>16.029906029220111</v>
      </c>
      <c r="F34" s="46">
        <v>2387</v>
      </c>
      <c r="G34" s="19">
        <f t="shared" si="2"/>
        <v>137.76982569548656</v>
      </c>
      <c r="H34" s="19">
        <f t="shared" si="3"/>
        <v>5.2062204192021637</v>
      </c>
      <c r="I34" s="46">
        <f t="shared" si="4"/>
        <v>4724</v>
      </c>
      <c r="J34" s="19">
        <f t="shared" si="5"/>
        <v>230.25369824287768</v>
      </c>
      <c r="K34" s="19">
        <f t="shared" si="6"/>
        <v>7.8175680148275637</v>
      </c>
    </row>
    <row r="35" spans="1:11" ht="15" thickBot="1">
      <c r="A35" s="38" t="s">
        <v>49</v>
      </c>
      <c r="B35" s="32" t="s">
        <v>50</v>
      </c>
      <c r="C35" s="128">
        <v>316</v>
      </c>
      <c r="D35" s="45">
        <f t="shared" si="0"/>
        <v>99.044036984798623</v>
      </c>
      <c r="E35" s="45">
        <f t="shared" si="1"/>
        <v>2.1675012003566776</v>
      </c>
      <c r="F35" s="53">
        <v>1544</v>
      </c>
      <c r="G35" s="45">
        <f t="shared" si="2"/>
        <v>89.114625418446266</v>
      </c>
      <c r="H35" s="45">
        <f t="shared" si="3"/>
        <v>3.3675761739623549</v>
      </c>
      <c r="I35" s="53">
        <f t="shared" si="4"/>
        <v>1860</v>
      </c>
      <c r="J35" s="45">
        <f t="shared" si="5"/>
        <v>90.658738088855316</v>
      </c>
      <c r="K35" s="45">
        <f t="shared" si="6"/>
        <v>3.0780432911895148</v>
      </c>
    </row>
    <row r="36" spans="1:11" s="159" customFormat="1" ht="15" thickBot="1">
      <c r="A36" s="14" t="s">
        <v>79</v>
      </c>
      <c r="B36" s="210" t="s">
        <v>80</v>
      </c>
      <c r="C36" s="128">
        <v>24</v>
      </c>
      <c r="D36" s="49">
        <f t="shared" si="0"/>
        <v>7.5223319228960976</v>
      </c>
      <c r="E36" s="49">
        <f t="shared" si="1"/>
        <v>0.1646203443308869</v>
      </c>
      <c r="F36" s="128">
        <v>397</v>
      </c>
      <c r="G36" s="49">
        <f t="shared" si="2"/>
        <v>22.913540343991688</v>
      </c>
      <c r="H36" s="49">
        <f t="shared" si="3"/>
        <v>0.86588584265741897</v>
      </c>
      <c r="I36" s="62">
        <f t="shared" si="4"/>
        <v>421</v>
      </c>
      <c r="J36" s="49">
        <f t="shared" si="5"/>
        <v>20.520069212584993</v>
      </c>
      <c r="K36" s="49">
        <f t="shared" si="6"/>
        <v>0.69669689547891711</v>
      </c>
    </row>
    <row r="37" spans="1:11" s="159" customFormat="1" ht="14.25">
      <c r="A37" s="211"/>
      <c r="B37" s="212" t="s">
        <v>81</v>
      </c>
      <c r="C37" s="131">
        <v>12</v>
      </c>
      <c r="D37" s="217">
        <f t="shared" si="0"/>
        <v>3.7611659614480488</v>
      </c>
      <c r="E37" s="217">
        <f t="shared" si="1"/>
        <v>8.2310172165443451E-2</v>
      </c>
      <c r="F37" s="129">
        <v>261</v>
      </c>
      <c r="G37" s="217">
        <f t="shared" si="2"/>
        <v>15.064065566201085</v>
      </c>
      <c r="H37" s="217">
        <f t="shared" si="3"/>
        <v>0.56925996204933582</v>
      </c>
      <c r="I37" s="99">
        <f t="shared" si="4"/>
        <v>273</v>
      </c>
      <c r="J37" s="217">
        <f t="shared" si="5"/>
        <v>13.306363171106183</v>
      </c>
      <c r="K37" s="217">
        <f t="shared" si="6"/>
        <v>0.45177732177136426</v>
      </c>
    </row>
    <row r="38" spans="1:11" s="159" customFormat="1" ht="14.25">
      <c r="A38" s="213"/>
      <c r="B38" s="212" t="s">
        <v>82</v>
      </c>
      <c r="C38" s="131">
        <v>12</v>
      </c>
      <c r="D38" s="217">
        <f t="shared" si="0"/>
        <v>3.7611659614480488</v>
      </c>
      <c r="E38" s="217">
        <f t="shared" si="1"/>
        <v>8.2310172165443451E-2</v>
      </c>
      <c r="F38" s="129">
        <v>136</v>
      </c>
      <c r="G38" s="217">
        <f t="shared" si="2"/>
        <v>7.8494747777906033</v>
      </c>
      <c r="H38" s="217">
        <f t="shared" si="3"/>
        <v>0.29662588060808304</v>
      </c>
      <c r="I38" s="99">
        <f t="shared" si="4"/>
        <v>148</v>
      </c>
      <c r="J38" s="217">
        <f t="shared" si="5"/>
        <v>7.2137060414788099</v>
      </c>
      <c r="K38" s="217">
        <f t="shared" si="6"/>
        <v>0.2449195737075528</v>
      </c>
    </row>
    <row r="39" spans="1:11" ht="16.5" customHeight="1">
      <c r="A39" s="71"/>
      <c r="B39" s="67" t="s">
        <v>51</v>
      </c>
      <c r="C39" s="70">
        <f>C7+C9+C11+C12+SUM(C14:C18)+C22+SUM(C26:C29)+SUM(C31:C36)</f>
        <v>14579</v>
      </c>
      <c r="D39" s="54">
        <f t="shared" si="0"/>
        <v>4569.503212662592</v>
      </c>
      <c r="E39" s="54">
        <f t="shared" si="1"/>
        <v>100</v>
      </c>
      <c r="F39" s="70">
        <f>F7+F9+F11+F12+SUM(F14:F18)+F22+SUM(F26:F29)+SUM(F31:F36)</f>
        <v>45849</v>
      </c>
      <c r="G39" s="54">
        <f t="shared" si="2"/>
        <v>2646.2541844626571</v>
      </c>
      <c r="H39" s="54">
        <f t="shared" si="3"/>
        <v>100</v>
      </c>
      <c r="I39" s="70">
        <f>I7+I9+I11+I12+SUM(I14:I18)+I22+SUM(I26:I29)+SUM(I31:I36)</f>
        <v>60428</v>
      </c>
      <c r="J39" s="54">
        <f t="shared" si="5"/>
        <v>2945.3366802329833</v>
      </c>
      <c r="K39" s="54">
        <f t="shared" si="6"/>
        <v>100</v>
      </c>
    </row>
    <row r="40" spans="1:11">
      <c r="B40" s="111"/>
      <c r="C40" s="75"/>
      <c r="D40" s="26"/>
      <c r="E40" s="26"/>
      <c r="F40" s="75"/>
      <c r="G40" s="26"/>
      <c r="H40" s="26"/>
      <c r="I40" s="75"/>
      <c r="J40" s="26"/>
      <c r="K40" s="26"/>
    </row>
    <row r="41" spans="1:11">
      <c r="B41" s="111"/>
      <c r="C41" s="75"/>
      <c r="D41" s="26"/>
      <c r="E41" s="26"/>
      <c r="F41" s="75"/>
      <c r="G41" s="26"/>
      <c r="H41" s="26"/>
      <c r="I41" s="75"/>
      <c r="J41" s="26"/>
      <c r="K41" s="26"/>
    </row>
    <row r="42" spans="1:11">
      <c r="B42" s="26"/>
      <c r="C42" s="75"/>
      <c r="D42" s="26"/>
      <c r="E42" s="26"/>
      <c r="F42" s="75"/>
      <c r="G42" s="26"/>
      <c r="H42" s="26"/>
      <c r="I42" s="75"/>
      <c r="J42" s="26"/>
      <c r="K42" s="26"/>
    </row>
  </sheetData>
  <mergeCells count="8">
    <mergeCell ref="A22:A25"/>
    <mergeCell ref="A2:K2"/>
    <mergeCell ref="B5:B6"/>
    <mergeCell ref="A5:A6"/>
    <mergeCell ref="A7:A8"/>
    <mergeCell ref="A9:A10"/>
    <mergeCell ref="A12:A13"/>
    <mergeCell ref="A18:A21"/>
  </mergeCells>
  <phoneticPr fontId="0" type="noConversion"/>
  <printOptions horizontalCentered="1" verticalCentered="1"/>
  <pageMargins left="0.74803149606299213" right="0.74803149606299213" top="0.15748031496062992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7" tint="0.39997558519241921"/>
  </sheetPr>
  <dimension ref="A1:L41"/>
  <sheetViews>
    <sheetView topLeftCell="A2" workbookViewId="0">
      <selection activeCell="E11" sqref="E11"/>
    </sheetView>
  </sheetViews>
  <sheetFormatPr defaultRowHeight="12.75"/>
  <cols>
    <col min="1" max="1" width="6" customWidth="1"/>
    <col min="2" max="2" width="55" customWidth="1"/>
    <col min="3" max="3" width="9.140625" style="5" customWidth="1"/>
    <col min="4" max="4" width="10.42578125" customWidth="1"/>
    <col min="6" max="6" width="9.140625" style="5" customWidth="1"/>
    <col min="7" max="7" width="10.42578125" customWidth="1"/>
    <col min="10" max="10" width="10" customWidth="1"/>
  </cols>
  <sheetData>
    <row r="1" spans="1:12" ht="7.5" customHeight="1"/>
    <row r="2" spans="1:12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ht="9.75" customHeight="1">
      <c r="A3" s="1"/>
      <c r="B3" s="1"/>
      <c r="C3" s="106"/>
      <c r="D3" s="1"/>
      <c r="E3" s="1"/>
      <c r="F3" s="106"/>
      <c r="G3" s="1"/>
      <c r="H3" s="3"/>
      <c r="I3" s="3"/>
      <c r="J3" s="3"/>
      <c r="K3" s="3"/>
    </row>
    <row r="4" spans="1:12" ht="14.25">
      <c r="A4" s="4"/>
      <c r="B4" s="5"/>
      <c r="D4" s="287">
        <v>1948.5</v>
      </c>
      <c r="E4" s="116"/>
      <c r="F4" s="116"/>
      <c r="G4" s="116">
        <v>10333</v>
      </c>
      <c r="H4" s="116"/>
      <c r="I4" s="116"/>
      <c r="J4" s="287">
        <f>SUM(D4:G4)</f>
        <v>12281.5</v>
      </c>
      <c r="K4" s="5"/>
      <c r="L4" s="5"/>
    </row>
    <row r="5" spans="1:12" ht="15.75" customHeight="1">
      <c r="A5" s="171" t="s">
        <v>57</v>
      </c>
      <c r="B5" s="288" t="s">
        <v>55</v>
      </c>
      <c r="C5" s="289" t="s">
        <v>0</v>
      </c>
      <c r="D5" s="290"/>
      <c r="E5" s="291"/>
      <c r="F5" s="289" t="s">
        <v>1</v>
      </c>
      <c r="G5" s="290"/>
      <c r="H5" s="291"/>
      <c r="I5" s="289" t="s">
        <v>2</v>
      </c>
      <c r="J5" s="290"/>
      <c r="K5" s="291"/>
    </row>
    <row r="6" spans="1:12" ht="24" customHeight="1">
      <c r="A6" s="172"/>
      <c r="B6" s="292"/>
      <c r="C6" s="74" t="s">
        <v>3</v>
      </c>
      <c r="D6" s="74" t="s">
        <v>4</v>
      </c>
      <c r="E6" s="74" t="s">
        <v>5</v>
      </c>
      <c r="F6" s="74" t="s">
        <v>3</v>
      </c>
      <c r="G6" s="74" t="s">
        <v>4</v>
      </c>
      <c r="H6" s="74" t="s">
        <v>5</v>
      </c>
      <c r="I6" s="74" t="s">
        <v>3</v>
      </c>
      <c r="J6" s="74" t="s">
        <v>4</v>
      </c>
      <c r="K6" s="74" t="s">
        <v>5</v>
      </c>
    </row>
    <row r="7" spans="1:12" ht="15" customHeight="1" thickBot="1">
      <c r="A7" s="165" t="s">
        <v>6</v>
      </c>
      <c r="B7" s="262" t="s">
        <v>7</v>
      </c>
      <c r="C7" s="128">
        <v>745</v>
      </c>
      <c r="D7" s="254">
        <f t="shared" ref="D7:D39" si="0">C7*1000/$D$4</f>
        <v>382.345393892738</v>
      </c>
      <c r="E7" s="254">
        <f t="shared" ref="E7:E39" si="1">C7*100/C$39</f>
        <v>15.595562068243668</v>
      </c>
      <c r="F7" s="128">
        <v>264</v>
      </c>
      <c r="G7" s="254">
        <f t="shared" ref="G7:G39" si="2">F7*1000/$G$4</f>
        <v>25.549211264879514</v>
      </c>
      <c r="H7" s="254">
        <f t="shared" ref="H7:H39" si="3">F7*100/F$39</f>
        <v>1.3168395849960095</v>
      </c>
      <c r="I7" s="53">
        <f t="shared" ref="I7:I38" si="4">C7+F7</f>
        <v>1009</v>
      </c>
      <c r="J7" s="254">
        <f t="shared" ref="J7:J39" si="5">I7*1000/$J$4</f>
        <v>82.156088425680906</v>
      </c>
      <c r="K7" s="254">
        <f t="shared" ref="K7:K39" si="6">I7*100/I$39</f>
        <v>4.0644511581067473</v>
      </c>
    </row>
    <row r="8" spans="1:12">
      <c r="A8" s="166"/>
      <c r="B8" s="253" t="s">
        <v>8</v>
      </c>
      <c r="C8" s="129"/>
      <c r="D8" s="245">
        <f t="shared" si="0"/>
        <v>0</v>
      </c>
      <c r="E8" s="245">
        <f t="shared" si="1"/>
        <v>0</v>
      </c>
      <c r="F8" s="129"/>
      <c r="G8" s="245">
        <f t="shared" si="2"/>
        <v>0</v>
      </c>
      <c r="H8" s="245">
        <f t="shared" si="3"/>
        <v>0</v>
      </c>
      <c r="I8" s="99">
        <f t="shared" si="4"/>
        <v>0</v>
      </c>
      <c r="J8" s="245">
        <f t="shared" si="5"/>
        <v>0</v>
      </c>
      <c r="K8" s="245">
        <f t="shared" si="6"/>
        <v>0</v>
      </c>
    </row>
    <row r="9" spans="1:12" ht="15.75" customHeight="1" thickBot="1">
      <c r="A9" s="165" t="s">
        <v>9</v>
      </c>
      <c r="B9" s="262" t="s">
        <v>10</v>
      </c>
      <c r="C9" s="128">
        <v>6</v>
      </c>
      <c r="D9" s="254">
        <f t="shared" si="0"/>
        <v>3.0792917628945342</v>
      </c>
      <c r="E9" s="254">
        <f t="shared" si="1"/>
        <v>0.1256018421603517</v>
      </c>
      <c r="F9" s="128">
        <v>163</v>
      </c>
      <c r="G9" s="254">
        <f t="shared" si="2"/>
        <v>15.774702409755154</v>
      </c>
      <c r="H9" s="254">
        <f t="shared" si="3"/>
        <v>0.81304868316041501</v>
      </c>
      <c r="I9" s="53">
        <f t="shared" si="4"/>
        <v>169</v>
      </c>
      <c r="J9" s="254">
        <f t="shared" si="5"/>
        <v>13.760534136709685</v>
      </c>
      <c r="K9" s="254">
        <f t="shared" si="6"/>
        <v>0.68076535750251765</v>
      </c>
    </row>
    <row r="10" spans="1:12">
      <c r="A10" s="166"/>
      <c r="B10" s="253" t="s">
        <v>11</v>
      </c>
      <c r="C10" s="129">
        <v>2</v>
      </c>
      <c r="D10" s="245">
        <f t="shared" si="0"/>
        <v>1.0264305876315114</v>
      </c>
      <c r="E10" s="245">
        <f t="shared" si="1"/>
        <v>4.186728072011723E-2</v>
      </c>
      <c r="F10" s="129">
        <v>97</v>
      </c>
      <c r="G10" s="245">
        <f t="shared" si="2"/>
        <v>9.3873995935352745</v>
      </c>
      <c r="H10" s="245">
        <f t="shared" si="3"/>
        <v>0.48383878691141263</v>
      </c>
      <c r="I10" s="99">
        <f t="shared" si="4"/>
        <v>99</v>
      </c>
      <c r="J10" s="245">
        <f t="shared" si="5"/>
        <v>8.0609046126287502</v>
      </c>
      <c r="K10" s="245">
        <f t="shared" si="6"/>
        <v>0.3987915407854985</v>
      </c>
    </row>
    <row r="11" spans="1:12" ht="20.25" customHeight="1" thickBot="1">
      <c r="A11" s="15" t="s">
        <v>12</v>
      </c>
      <c r="B11" s="262" t="s">
        <v>13</v>
      </c>
      <c r="C11" s="128">
        <v>9</v>
      </c>
      <c r="D11" s="254">
        <f t="shared" si="0"/>
        <v>4.6189376443418011</v>
      </c>
      <c r="E11" s="254">
        <f t="shared" si="1"/>
        <v>0.18840276324052752</v>
      </c>
      <c r="F11" s="128">
        <v>41</v>
      </c>
      <c r="G11" s="254">
        <f t="shared" si="2"/>
        <v>3.9678699312881061</v>
      </c>
      <c r="H11" s="254">
        <f t="shared" si="3"/>
        <v>0.20450917797286514</v>
      </c>
      <c r="I11" s="53">
        <f t="shared" si="4"/>
        <v>50</v>
      </c>
      <c r="J11" s="254">
        <f t="shared" si="5"/>
        <v>4.0711639457720965</v>
      </c>
      <c r="K11" s="254">
        <f t="shared" si="6"/>
        <v>0.2014098690835851</v>
      </c>
    </row>
    <row r="12" spans="1:12" ht="22.5" customHeight="1">
      <c r="A12" s="165" t="s">
        <v>14</v>
      </c>
      <c r="B12" s="293" t="s">
        <v>63</v>
      </c>
      <c r="C12" s="139">
        <v>17</v>
      </c>
      <c r="D12" s="245">
        <f t="shared" si="0"/>
        <v>8.7246599948678476</v>
      </c>
      <c r="E12" s="245">
        <f t="shared" si="1"/>
        <v>0.35587188612099646</v>
      </c>
      <c r="F12" s="139">
        <v>2289</v>
      </c>
      <c r="G12" s="245">
        <f t="shared" si="2"/>
        <v>221.52327494435303</v>
      </c>
      <c r="H12" s="245">
        <f t="shared" si="3"/>
        <v>11.417597765363128</v>
      </c>
      <c r="I12" s="294">
        <f t="shared" si="4"/>
        <v>2306</v>
      </c>
      <c r="J12" s="245">
        <f t="shared" si="5"/>
        <v>187.76208117900907</v>
      </c>
      <c r="K12" s="245">
        <f t="shared" si="6"/>
        <v>9.2890231621349439</v>
      </c>
    </row>
    <row r="13" spans="1:12">
      <c r="A13" s="166"/>
      <c r="B13" s="250" t="s">
        <v>16</v>
      </c>
      <c r="C13" s="133">
        <v>3</v>
      </c>
      <c r="D13" s="251">
        <f t="shared" si="0"/>
        <v>1.5396458814472671</v>
      </c>
      <c r="E13" s="251">
        <f t="shared" si="1"/>
        <v>6.2800921080175848E-2</v>
      </c>
      <c r="F13" s="133">
        <v>1152</v>
      </c>
      <c r="G13" s="251">
        <f t="shared" si="2"/>
        <v>111.48746733765606</v>
      </c>
      <c r="H13" s="251">
        <f t="shared" si="3"/>
        <v>5.7462090981644058</v>
      </c>
      <c r="I13" s="101">
        <f t="shared" si="4"/>
        <v>1155</v>
      </c>
      <c r="J13" s="251">
        <f t="shared" si="5"/>
        <v>94.043887147335425</v>
      </c>
      <c r="K13" s="251">
        <f t="shared" si="6"/>
        <v>4.6525679758308156</v>
      </c>
    </row>
    <row r="14" spans="1:12" ht="14.25" customHeight="1">
      <c r="A14" s="13" t="s">
        <v>17</v>
      </c>
      <c r="B14" s="234" t="s">
        <v>18</v>
      </c>
      <c r="C14" s="131">
        <v>53</v>
      </c>
      <c r="D14" s="251">
        <f t="shared" si="0"/>
        <v>27.200410572235054</v>
      </c>
      <c r="E14" s="251">
        <f t="shared" si="1"/>
        <v>1.1094829390831065</v>
      </c>
      <c r="F14" s="131">
        <v>456</v>
      </c>
      <c r="G14" s="251">
        <f t="shared" si="2"/>
        <v>44.130455821155522</v>
      </c>
      <c r="H14" s="251">
        <f t="shared" si="3"/>
        <v>2.274541101356744</v>
      </c>
      <c r="I14" s="46">
        <f t="shared" si="4"/>
        <v>509</v>
      </c>
      <c r="J14" s="251">
        <f t="shared" si="5"/>
        <v>41.444448967959943</v>
      </c>
      <c r="K14" s="251">
        <f t="shared" si="6"/>
        <v>2.0503524672708964</v>
      </c>
    </row>
    <row r="15" spans="1:12" ht="15" customHeight="1">
      <c r="A15" s="13" t="s">
        <v>19</v>
      </c>
      <c r="B15" s="234" t="s">
        <v>20</v>
      </c>
      <c r="C15" s="131">
        <v>32</v>
      </c>
      <c r="D15" s="251">
        <f t="shared" si="0"/>
        <v>16.422889402104182</v>
      </c>
      <c r="E15" s="251">
        <f t="shared" si="1"/>
        <v>0.66987649152187567</v>
      </c>
      <c r="F15" s="131">
        <v>839</v>
      </c>
      <c r="G15" s="251">
        <f t="shared" si="2"/>
        <v>81.19616761831027</v>
      </c>
      <c r="H15" s="251">
        <f t="shared" si="3"/>
        <v>4.1849561053471671</v>
      </c>
      <c r="I15" s="46">
        <f t="shared" si="4"/>
        <v>871</v>
      </c>
      <c r="J15" s="251">
        <f t="shared" si="5"/>
        <v>70.919675935349915</v>
      </c>
      <c r="K15" s="251">
        <f t="shared" si="6"/>
        <v>3.5085599194360522</v>
      </c>
    </row>
    <row r="16" spans="1:12" ht="14.25">
      <c r="A16" s="15" t="s">
        <v>21</v>
      </c>
      <c r="B16" s="235" t="s">
        <v>22</v>
      </c>
      <c r="C16" s="131">
        <v>265</v>
      </c>
      <c r="D16" s="251">
        <f t="shared" si="0"/>
        <v>136.00205286117526</v>
      </c>
      <c r="E16" s="251">
        <f t="shared" si="1"/>
        <v>5.547414695415533</v>
      </c>
      <c r="F16" s="131">
        <v>2156</v>
      </c>
      <c r="G16" s="251">
        <f t="shared" si="2"/>
        <v>208.65189199651601</v>
      </c>
      <c r="H16" s="251">
        <f t="shared" si="3"/>
        <v>10.754189944134078</v>
      </c>
      <c r="I16" s="46">
        <f t="shared" si="4"/>
        <v>2421</v>
      </c>
      <c r="J16" s="251">
        <f t="shared" si="5"/>
        <v>197.1257582542849</v>
      </c>
      <c r="K16" s="251">
        <f t="shared" si="6"/>
        <v>9.7522658610271904</v>
      </c>
    </row>
    <row r="17" spans="1:11" ht="13.5" customHeight="1">
      <c r="A17" s="13" t="s">
        <v>23</v>
      </c>
      <c r="B17" s="234" t="s">
        <v>24</v>
      </c>
      <c r="C17" s="131">
        <v>30</v>
      </c>
      <c r="D17" s="251">
        <f t="shared" si="0"/>
        <v>15.396458814472672</v>
      </c>
      <c r="E17" s="251">
        <f t="shared" si="1"/>
        <v>0.62800921080175842</v>
      </c>
      <c r="F17" s="131">
        <v>449</v>
      </c>
      <c r="G17" s="251">
        <f t="shared" si="2"/>
        <v>43.453014613374627</v>
      </c>
      <c r="H17" s="251">
        <f t="shared" si="3"/>
        <v>2.2396249002394253</v>
      </c>
      <c r="I17" s="46">
        <f t="shared" si="4"/>
        <v>479</v>
      </c>
      <c r="J17" s="251">
        <f t="shared" si="5"/>
        <v>39.001750600496685</v>
      </c>
      <c r="K17" s="251">
        <f t="shared" si="6"/>
        <v>1.9295065458207452</v>
      </c>
    </row>
    <row r="18" spans="1:11" ht="13.5" customHeight="1" thickBot="1">
      <c r="A18" s="160" t="s">
        <v>25</v>
      </c>
      <c r="B18" s="229" t="s">
        <v>26</v>
      </c>
      <c r="C18" s="128">
        <v>21</v>
      </c>
      <c r="D18" s="254">
        <f t="shared" si="0"/>
        <v>10.77752117013087</v>
      </c>
      <c r="E18" s="254">
        <f t="shared" si="1"/>
        <v>0.43960644756123091</v>
      </c>
      <c r="F18" s="128">
        <v>7581</v>
      </c>
      <c r="G18" s="254">
        <f t="shared" si="2"/>
        <v>733.66882802671057</v>
      </c>
      <c r="H18" s="254">
        <f t="shared" si="3"/>
        <v>37.814245810055866</v>
      </c>
      <c r="I18" s="53">
        <f t="shared" si="4"/>
        <v>7602</v>
      </c>
      <c r="J18" s="254">
        <f t="shared" si="5"/>
        <v>618.97976631518952</v>
      </c>
      <c r="K18" s="254">
        <f t="shared" si="6"/>
        <v>30.622356495468278</v>
      </c>
    </row>
    <row r="19" spans="1:11">
      <c r="A19" s="161"/>
      <c r="B19" s="253" t="s">
        <v>27</v>
      </c>
      <c r="C19" s="129">
        <v>9</v>
      </c>
      <c r="D19" s="245">
        <f t="shared" si="0"/>
        <v>4.6189376443418011</v>
      </c>
      <c r="E19" s="245">
        <f t="shared" si="1"/>
        <v>0.18840276324052752</v>
      </c>
      <c r="F19" s="129">
        <v>5792</v>
      </c>
      <c r="G19" s="245">
        <f t="shared" si="2"/>
        <v>560.53421078099291</v>
      </c>
      <c r="H19" s="245">
        <f t="shared" si="3"/>
        <v>28.890662410215484</v>
      </c>
      <c r="I19" s="99">
        <f t="shared" si="4"/>
        <v>5801</v>
      </c>
      <c r="J19" s="245">
        <f t="shared" si="5"/>
        <v>472.33644098847861</v>
      </c>
      <c r="K19" s="245">
        <f t="shared" si="6"/>
        <v>23.367573011077543</v>
      </c>
    </row>
    <row r="20" spans="1:11">
      <c r="A20" s="161"/>
      <c r="B20" s="259" t="s">
        <v>62</v>
      </c>
      <c r="C20" s="133"/>
      <c r="D20" s="251">
        <f t="shared" si="0"/>
        <v>0</v>
      </c>
      <c r="E20" s="251">
        <f t="shared" si="1"/>
        <v>0</v>
      </c>
      <c r="F20" s="133">
        <v>1072</v>
      </c>
      <c r="G20" s="251">
        <f t="shared" si="2"/>
        <v>103.74528210587438</v>
      </c>
      <c r="H20" s="251">
        <f t="shared" si="3"/>
        <v>5.3471667996807666</v>
      </c>
      <c r="I20" s="101">
        <f t="shared" si="4"/>
        <v>1072</v>
      </c>
      <c r="J20" s="251">
        <f t="shared" si="5"/>
        <v>87.285754997353749</v>
      </c>
      <c r="K20" s="251">
        <f t="shared" si="6"/>
        <v>4.3182275931520646</v>
      </c>
    </row>
    <row r="21" spans="1:11">
      <c r="A21" s="162"/>
      <c r="B21" s="260" t="s">
        <v>28</v>
      </c>
      <c r="C21" s="133"/>
      <c r="D21" s="251">
        <f t="shared" si="0"/>
        <v>0</v>
      </c>
      <c r="E21" s="251">
        <f t="shared" si="1"/>
        <v>0</v>
      </c>
      <c r="F21" s="133">
        <v>225</v>
      </c>
      <c r="G21" s="251">
        <f t="shared" si="2"/>
        <v>21.774895964385948</v>
      </c>
      <c r="H21" s="251">
        <f t="shared" si="3"/>
        <v>1.1223064644852354</v>
      </c>
      <c r="I21" s="101">
        <f t="shared" si="4"/>
        <v>225</v>
      </c>
      <c r="J21" s="251">
        <f t="shared" si="5"/>
        <v>18.320237755974432</v>
      </c>
      <c r="K21" s="251">
        <f t="shared" si="6"/>
        <v>0.90634441087613293</v>
      </c>
    </row>
    <row r="22" spans="1:11" ht="15" customHeight="1" thickBot="1">
      <c r="A22" s="160" t="s">
        <v>29</v>
      </c>
      <c r="B22" s="229" t="s">
        <v>30</v>
      </c>
      <c r="C22" s="128">
        <v>2596</v>
      </c>
      <c r="D22" s="254">
        <f t="shared" si="0"/>
        <v>1332.3069027457018</v>
      </c>
      <c r="E22" s="254">
        <f t="shared" si="1"/>
        <v>54.343730374712159</v>
      </c>
      <c r="F22" s="128">
        <v>907</v>
      </c>
      <c r="G22" s="254">
        <f t="shared" si="2"/>
        <v>87.777025065324693</v>
      </c>
      <c r="H22" s="254">
        <f t="shared" si="3"/>
        <v>4.5241420590582599</v>
      </c>
      <c r="I22" s="53">
        <f t="shared" si="4"/>
        <v>3503</v>
      </c>
      <c r="J22" s="254">
        <f t="shared" si="5"/>
        <v>285.22574604079307</v>
      </c>
      <c r="K22" s="254">
        <f t="shared" si="6"/>
        <v>14.110775427995971</v>
      </c>
    </row>
    <row r="23" spans="1:11">
      <c r="A23" s="161"/>
      <c r="B23" s="253" t="s">
        <v>31</v>
      </c>
      <c r="C23" s="129">
        <v>2178</v>
      </c>
      <c r="D23" s="245">
        <f t="shared" si="0"/>
        <v>1117.782909930716</v>
      </c>
      <c r="E23" s="245">
        <f t="shared" si="1"/>
        <v>45.593468704207659</v>
      </c>
      <c r="F23" s="129">
        <v>350</v>
      </c>
      <c r="G23" s="245">
        <f t="shared" si="2"/>
        <v>33.872060389044805</v>
      </c>
      <c r="H23" s="245">
        <f t="shared" si="3"/>
        <v>1.7458100558659218</v>
      </c>
      <c r="I23" s="99">
        <f t="shared" si="4"/>
        <v>2528</v>
      </c>
      <c r="J23" s="245">
        <f t="shared" si="5"/>
        <v>205.83804909823718</v>
      </c>
      <c r="K23" s="245">
        <f t="shared" si="6"/>
        <v>10.183282980866062</v>
      </c>
    </row>
    <row r="24" spans="1:11">
      <c r="A24" s="161"/>
      <c r="B24" s="250" t="s">
        <v>53</v>
      </c>
      <c r="C24" s="133">
        <v>5</v>
      </c>
      <c r="D24" s="251">
        <f t="shared" si="0"/>
        <v>2.5660764690787787</v>
      </c>
      <c r="E24" s="251">
        <f t="shared" si="1"/>
        <v>0.10466820180029307</v>
      </c>
      <c r="F24" s="133">
        <v>46</v>
      </c>
      <c r="G24" s="251">
        <f t="shared" si="2"/>
        <v>4.4517565082744603</v>
      </c>
      <c r="H24" s="251">
        <f t="shared" si="3"/>
        <v>0.22944932162809259</v>
      </c>
      <c r="I24" s="101">
        <f t="shared" si="4"/>
        <v>51</v>
      </c>
      <c r="J24" s="251">
        <f t="shared" si="5"/>
        <v>4.1525872246875384</v>
      </c>
      <c r="K24" s="251">
        <f t="shared" si="6"/>
        <v>0.20543806646525681</v>
      </c>
    </row>
    <row r="25" spans="1:11">
      <c r="A25" s="162"/>
      <c r="B25" s="250" t="s">
        <v>54</v>
      </c>
      <c r="C25" s="133">
        <v>334</v>
      </c>
      <c r="D25" s="251">
        <f t="shared" si="0"/>
        <v>171.41390813446242</v>
      </c>
      <c r="E25" s="251">
        <f t="shared" si="1"/>
        <v>6.9918358802595773</v>
      </c>
      <c r="F25" s="133">
        <v>287</v>
      </c>
      <c r="G25" s="251">
        <f t="shared" si="2"/>
        <v>27.775089519016742</v>
      </c>
      <c r="H25" s="251">
        <f t="shared" si="3"/>
        <v>1.4315642458100559</v>
      </c>
      <c r="I25" s="101">
        <f t="shared" si="4"/>
        <v>621</v>
      </c>
      <c r="J25" s="251">
        <f t="shared" si="5"/>
        <v>50.563856206489433</v>
      </c>
      <c r="K25" s="251">
        <f t="shared" si="6"/>
        <v>2.5015105740181269</v>
      </c>
    </row>
    <row r="26" spans="1:11" ht="15" customHeight="1">
      <c r="A26" s="15" t="s">
        <v>32</v>
      </c>
      <c r="B26" s="235" t="s">
        <v>33</v>
      </c>
      <c r="C26" s="131">
        <v>158</v>
      </c>
      <c r="D26" s="251">
        <f t="shared" si="0"/>
        <v>81.088016422889396</v>
      </c>
      <c r="E26" s="251">
        <f t="shared" si="1"/>
        <v>3.307515176889261</v>
      </c>
      <c r="F26" s="131">
        <v>419</v>
      </c>
      <c r="G26" s="251">
        <f t="shared" si="2"/>
        <v>40.549695151456497</v>
      </c>
      <c r="H26" s="251">
        <f t="shared" si="3"/>
        <v>2.0899840383080606</v>
      </c>
      <c r="I26" s="46">
        <f t="shared" si="4"/>
        <v>577</v>
      </c>
      <c r="J26" s="251">
        <f t="shared" si="5"/>
        <v>46.981231934209994</v>
      </c>
      <c r="K26" s="251">
        <f t="shared" si="6"/>
        <v>2.3242698892245719</v>
      </c>
    </row>
    <row r="27" spans="1:11" ht="13.5" customHeight="1">
      <c r="A27" s="15" t="s">
        <v>34</v>
      </c>
      <c r="B27" s="235" t="s">
        <v>35</v>
      </c>
      <c r="C27" s="131">
        <v>124</v>
      </c>
      <c r="D27" s="251">
        <f t="shared" si="0"/>
        <v>63.638696433153711</v>
      </c>
      <c r="E27" s="251">
        <f t="shared" si="1"/>
        <v>2.5957714046472682</v>
      </c>
      <c r="F27" s="131">
        <v>195</v>
      </c>
      <c r="G27" s="251">
        <f t="shared" si="2"/>
        <v>18.871576502467821</v>
      </c>
      <c r="H27" s="251">
        <f t="shared" si="3"/>
        <v>0.97266560255387069</v>
      </c>
      <c r="I27" s="46">
        <f t="shared" si="4"/>
        <v>319</v>
      </c>
      <c r="J27" s="251">
        <f t="shared" si="5"/>
        <v>25.974025974025974</v>
      </c>
      <c r="K27" s="251">
        <f t="shared" si="6"/>
        <v>1.284994964753273</v>
      </c>
    </row>
    <row r="28" spans="1:11" ht="22.5" customHeight="1">
      <c r="A28" s="15" t="s">
        <v>36</v>
      </c>
      <c r="B28" s="295" t="s">
        <v>60</v>
      </c>
      <c r="C28" s="131">
        <v>51</v>
      </c>
      <c r="D28" s="251">
        <f t="shared" si="0"/>
        <v>26.173979984603541</v>
      </c>
      <c r="E28" s="251">
        <f t="shared" si="1"/>
        <v>1.0676156583629892</v>
      </c>
      <c r="F28" s="131">
        <v>2390</v>
      </c>
      <c r="G28" s="251">
        <f t="shared" si="2"/>
        <v>231.2977837994774</v>
      </c>
      <c r="H28" s="251">
        <f t="shared" si="3"/>
        <v>11.921388667198723</v>
      </c>
      <c r="I28" s="46">
        <f t="shared" si="4"/>
        <v>2441</v>
      </c>
      <c r="J28" s="251">
        <f t="shared" si="5"/>
        <v>198.75422383259374</v>
      </c>
      <c r="K28" s="251">
        <f t="shared" si="6"/>
        <v>9.8328298086606249</v>
      </c>
    </row>
    <row r="29" spans="1:11" ht="15" customHeight="1" thickBot="1">
      <c r="A29" s="16" t="s">
        <v>38</v>
      </c>
      <c r="B29" s="229" t="s">
        <v>39</v>
      </c>
      <c r="C29" s="128">
        <v>257</v>
      </c>
      <c r="D29" s="254">
        <f t="shared" si="0"/>
        <v>131.89633051064922</v>
      </c>
      <c r="E29" s="254">
        <f t="shared" si="1"/>
        <v>5.379945572535064</v>
      </c>
      <c r="F29" s="128">
        <v>1025</v>
      </c>
      <c r="G29" s="254">
        <f t="shared" si="2"/>
        <v>99.196748282202648</v>
      </c>
      <c r="H29" s="254">
        <f t="shared" si="3"/>
        <v>5.1127294493216278</v>
      </c>
      <c r="I29" s="53">
        <f t="shared" si="4"/>
        <v>1282</v>
      </c>
      <c r="J29" s="254">
        <f t="shared" si="5"/>
        <v>104.38464356959655</v>
      </c>
      <c r="K29" s="254">
        <f t="shared" si="6"/>
        <v>5.1641490433031221</v>
      </c>
    </row>
    <row r="30" spans="1:11">
      <c r="A30" s="16"/>
      <c r="B30" s="244" t="s">
        <v>40</v>
      </c>
      <c r="C30" s="129">
        <v>95</v>
      </c>
      <c r="D30" s="245">
        <f t="shared" si="0"/>
        <v>48.755452912496793</v>
      </c>
      <c r="E30" s="245">
        <f t="shared" si="1"/>
        <v>1.9886958342055683</v>
      </c>
      <c r="F30" s="129">
        <v>327</v>
      </c>
      <c r="G30" s="245">
        <f t="shared" si="2"/>
        <v>31.646182134907576</v>
      </c>
      <c r="H30" s="245">
        <f t="shared" si="3"/>
        <v>1.6310853950518756</v>
      </c>
      <c r="I30" s="99">
        <f t="shared" si="4"/>
        <v>422</v>
      </c>
      <c r="J30" s="245">
        <f t="shared" si="5"/>
        <v>34.360623702316495</v>
      </c>
      <c r="K30" s="245">
        <f t="shared" si="6"/>
        <v>1.6998992950654581</v>
      </c>
    </row>
    <row r="31" spans="1:11" ht="15.75" customHeight="1">
      <c r="A31" s="16" t="s">
        <v>41</v>
      </c>
      <c r="B31" s="235" t="s">
        <v>42</v>
      </c>
      <c r="C31" s="131">
        <v>3</v>
      </c>
      <c r="D31" s="251">
        <f t="shared" si="0"/>
        <v>1.5396458814472671</v>
      </c>
      <c r="E31" s="251">
        <f t="shared" si="1"/>
        <v>6.2800921080175848E-2</v>
      </c>
      <c r="F31" s="131">
        <v>20</v>
      </c>
      <c r="G31" s="251">
        <f t="shared" si="2"/>
        <v>1.9355463079454176</v>
      </c>
      <c r="H31" s="251">
        <f t="shared" si="3"/>
        <v>9.9760574620909814E-2</v>
      </c>
      <c r="I31" s="46">
        <f t="shared" si="4"/>
        <v>23</v>
      </c>
      <c r="J31" s="251">
        <f t="shared" si="5"/>
        <v>1.8727354150551643</v>
      </c>
      <c r="K31" s="251">
        <f t="shared" si="6"/>
        <v>9.264853977844914E-2</v>
      </c>
    </row>
    <row r="32" spans="1:11" ht="16.5" customHeight="1">
      <c r="A32" s="16" t="s">
        <v>43</v>
      </c>
      <c r="B32" s="43" t="s">
        <v>44</v>
      </c>
      <c r="C32" s="131">
        <v>7</v>
      </c>
      <c r="D32" s="20">
        <f t="shared" si="0"/>
        <v>3.5925070567102901</v>
      </c>
      <c r="E32" s="20">
        <f t="shared" si="1"/>
        <v>0.14653548252041029</v>
      </c>
      <c r="F32" s="131"/>
      <c r="G32" s="20">
        <f t="shared" si="2"/>
        <v>0</v>
      </c>
      <c r="H32" s="20">
        <f t="shared" si="3"/>
        <v>0</v>
      </c>
      <c r="I32" s="63">
        <f t="shared" si="4"/>
        <v>7</v>
      </c>
      <c r="J32" s="20">
        <f t="shared" si="5"/>
        <v>0.56996295240809347</v>
      </c>
      <c r="K32" s="20">
        <f t="shared" si="6"/>
        <v>2.8197381671701913E-2</v>
      </c>
    </row>
    <row r="33" spans="1:11" ht="17.25" customHeight="1">
      <c r="A33" s="16" t="s">
        <v>45</v>
      </c>
      <c r="B33" s="37" t="s">
        <v>46</v>
      </c>
      <c r="C33" s="131">
        <v>22</v>
      </c>
      <c r="D33" s="20">
        <f t="shared" si="0"/>
        <v>11.290736463946626</v>
      </c>
      <c r="E33" s="20">
        <f t="shared" si="1"/>
        <v>0.46054008792128953</v>
      </c>
      <c r="F33" s="131">
        <v>6</v>
      </c>
      <c r="G33" s="20">
        <f t="shared" si="2"/>
        <v>0.58066389238362526</v>
      </c>
      <c r="H33" s="20">
        <f t="shared" si="3"/>
        <v>2.9928172386272944E-2</v>
      </c>
      <c r="I33" s="63">
        <f t="shared" si="4"/>
        <v>28</v>
      </c>
      <c r="J33" s="20">
        <f t="shared" si="5"/>
        <v>2.2798518096323739</v>
      </c>
      <c r="K33" s="20">
        <f t="shared" si="6"/>
        <v>0.11278952668680765</v>
      </c>
    </row>
    <row r="34" spans="1:11" ht="14.25" customHeight="1">
      <c r="A34" s="16" t="s">
        <v>47</v>
      </c>
      <c r="B34" s="37" t="s">
        <v>48</v>
      </c>
      <c r="C34" s="131">
        <v>237</v>
      </c>
      <c r="D34" s="20">
        <f t="shared" si="0"/>
        <v>121.6320246343341</v>
      </c>
      <c r="E34" s="20">
        <f t="shared" si="1"/>
        <v>4.9612727653338915</v>
      </c>
      <c r="F34" s="131">
        <v>186</v>
      </c>
      <c r="G34" s="20">
        <f t="shared" si="2"/>
        <v>18.000580663892382</v>
      </c>
      <c r="H34" s="20">
        <f t="shared" si="3"/>
        <v>0.92777334397446132</v>
      </c>
      <c r="I34" s="63">
        <f t="shared" si="4"/>
        <v>423</v>
      </c>
      <c r="J34" s="20">
        <f t="shared" si="5"/>
        <v>34.442046981231933</v>
      </c>
      <c r="K34" s="20">
        <f t="shared" si="6"/>
        <v>1.7039274924471299</v>
      </c>
    </row>
    <row r="35" spans="1:11" ht="15" thickBot="1">
      <c r="A35" s="38" t="s">
        <v>49</v>
      </c>
      <c r="B35" s="44" t="s">
        <v>50</v>
      </c>
      <c r="C35" s="128">
        <v>142</v>
      </c>
      <c r="D35" s="42">
        <f t="shared" si="0"/>
        <v>72.876571721837308</v>
      </c>
      <c r="E35" s="42">
        <f t="shared" si="1"/>
        <v>2.972576931128323</v>
      </c>
      <c r="F35" s="128">
        <v>433</v>
      </c>
      <c r="G35" s="42">
        <f t="shared" si="2"/>
        <v>41.904577567018293</v>
      </c>
      <c r="H35" s="42">
        <f t="shared" si="3"/>
        <v>2.1598164405426976</v>
      </c>
      <c r="I35" s="62">
        <f t="shared" si="4"/>
        <v>575</v>
      </c>
      <c r="J35" s="42">
        <f t="shared" si="5"/>
        <v>46.818385376379105</v>
      </c>
      <c r="K35" s="42">
        <f t="shared" si="6"/>
        <v>2.3162134944612287</v>
      </c>
    </row>
    <row r="36" spans="1:11" s="159" customFormat="1" ht="15" thickBot="1">
      <c r="A36" s="14" t="s">
        <v>79</v>
      </c>
      <c r="B36" s="210" t="s">
        <v>80</v>
      </c>
      <c r="C36" s="128">
        <v>2</v>
      </c>
      <c r="D36" s="49">
        <f t="shared" si="0"/>
        <v>1.0264305876315114</v>
      </c>
      <c r="E36" s="49">
        <f t="shared" si="1"/>
        <v>4.186728072011723E-2</v>
      </c>
      <c r="F36" s="128">
        <v>229</v>
      </c>
      <c r="G36" s="49">
        <f t="shared" si="2"/>
        <v>22.162005225975033</v>
      </c>
      <c r="H36" s="49">
        <f t="shared" si="3"/>
        <v>1.1422585794094173</v>
      </c>
      <c r="I36" s="62">
        <f t="shared" si="4"/>
        <v>231</v>
      </c>
      <c r="J36" s="49">
        <f t="shared" si="5"/>
        <v>18.808777429467085</v>
      </c>
      <c r="K36" s="49">
        <f t="shared" si="6"/>
        <v>0.93051359516616317</v>
      </c>
    </row>
    <row r="37" spans="1:11" s="159" customFormat="1" ht="14.25">
      <c r="A37" s="211"/>
      <c r="B37" s="212" t="s">
        <v>81</v>
      </c>
      <c r="C37" s="131"/>
      <c r="D37" s="217">
        <f t="shared" si="0"/>
        <v>0</v>
      </c>
      <c r="E37" s="217">
        <f t="shared" si="1"/>
        <v>0</v>
      </c>
      <c r="F37" s="129">
        <v>46</v>
      </c>
      <c r="G37" s="217">
        <f t="shared" si="2"/>
        <v>4.4517565082744603</v>
      </c>
      <c r="H37" s="217">
        <f t="shared" si="3"/>
        <v>0.22944932162809259</v>
      </c>
      <c r="I37" s="99">
        <f t="shared" si="4"/>
        <v>46</v>
      </c>
      <c r="J37" s="217">
        <f t="shared" si="5"/>
        <v>3.7454708301103286</v>
      </c>
      <c r="K37" s="217">
        <f t="shared" si="6"/>
        <v>0.18529707955689828</v>
      </c>
    </row>
    <row r="38" spans="1:11" s="159" customFormat="1" ht="14.25">
      <c r="A38" s="213"/>
      <c r="B38" s="212" t="s">
        <v>82</v>
      </c>
      <c r="C38" s="131">
        <v>2</v>
      </c>
      <c r="D38" s="217">
        <f t="shared" si="0"/>
        <v>1.0264305876315114</v>
      </c>
      <c r="E38" s="217">
        <f t="shared" si="1"/>
        <v>4.186728072011723E-2</v>
      </c>
      <c r="F38" s="129">
        <v>183</v>
      </c>
      <c r="G38" s="217">
        <f t="shared" si="2"/>
        <v>17.710248717700573</v>
      </c>
      <c r="H38" s="217">
        <f t="shared" si="3"/>
        <v>0.91280925778132482</v>
      </c>
      <c r="I38" s="99">
        <f t="shared" si="4"/>
        <v>185</v>
      </c>
      <c r="J38" s="217">
        <f t="shared" si="5"/>
        <v>15.063306599356757</v>
      </c>
      <c r="K38" s="217">
        <f t="shared" si="6"/>
        <v>0.74521651560926483</v>
      </c>
    </row>
    <row r="39" spans="1:11" ht="15">
      <c r="A39" s="71"/>
      <c r="B39" s="67" t="s">
        <v>51</v>
      </c>
      <c r="C39" s="70">
        <f>C7+C9+C11+C12+SUM(C14:C18)+C22+SUM(C26:C29)+SUM(C31:C36)</f>
        <v>4777</v>
      </c>
      <c r="D39" s="54">
        <f t="shared" si="0"/>
        <v>2451.6294585578648</v>
      </c>
      <c r="E39" s="54">
        <f t="shared" si="1"/>
        <v>100</v>
      </c>
      <c r="F39" s="70">
        <f>F7+F9+F11+F12+SUM(F14:F18)+F22+SUM(F26:F29)+SUM(F31:F36)</f>
        <v>20048</v>
      </c>
      <c r="G39" s="54">
        <f t="shared" si="2"/>
        <v>1940.1916190844865</v>
      </c>
      <c r="H39" s="54">
        <f t="shared" si="3"/>
        <v>100</v>
      </c>
      <c r="I39" s="70">
        <f>I7+I9+I11+I12+SUM(I14:I18)+I22+SUM(I26:I29)+SUM(I31:I36)</f>
        <v>24825</v>
      </c>
      <c r="J39" s="54">
        <f t="shared" si="5"/>
        <v>2021.3328990758457</v>
      </c>
      <c r="K39" s="54">
        <f t="shared" si="6"/>
        <v>100</v>
      </c>
    </row>
    <row r="40" spans="1:11">
      <c r="B40" s="111"/>
    </row>
    <row r="41" spans="1:11">
      <c r="B41" s="111"/>
    </row>
  </sheetData>
  <mergeCells count="11">
    <mergeCell ref="A2:K2"/>
    <mergeCell ref="C5:E5"/>
    <mergeCell ref="F5:H5"/>
    <mergeCell ref="I5:K5"/>
    <mergeCell ref="A5:A6"/>
    <mergeCell ref="B5:B6"/>
    <mergeCell ref="A7:A8"/>
    <mergeCell ref="A22:A25"/>
    <mergeCell ref="A18:A21"/>
    <mergeCell ref="A12:A13"/>
    <mergeCell ref="A9:A10"/>
  </mergeCells>
  <phoneticPr fontId="0" type="noConversion"/>
  <printOptions horizontalCentered="1" verticalCentered="1"/>
  <pageMargins left="0.74803149606299213" right="0.74803149606299213" top="0.19685039370078741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7" tint="0.39997558519241921"/>
  </sheetPr>
  <dimension ref="A1:K41"/>
  <sheetViews>
    <sheetView workbookViewId="0">
      <selection activeCell="F26" sqref="F26"/>
    </sheetView>
  </sheetViews>
  <sheetFormatPr defaultColWidth="8.85546875" defaultRowHeight="14.25"/>
  <cols>
    <col min="1" max="1" width="6" style="26" customWidth="1"/>
    <col min="2" max="2" width="53" style="26" customWidth="1"/>
    <col min="3" max="3" width="11.85546875" style="140" customWidth="1"/>
    <col min="4" max="4" width="9.7109375" style="26" customWidth="1"/>
    <col min="5" max="5" width="8.42578125" style="26" customWidth="1"/>
    <col min="6" max="6" width="11" style="140" customWidth="1"/>
    <col min="7" max="7" width="10.28515625" style="26" customWidth="1"/>
    <col min="8" max="8" width="8" style="26" customWidth="1"/>
    <col min="9" max="9" width="11" style="141" customWidth="1"/>
    <col min="10" max="10" width="10.140625" style="26" customWidth="1"/>
    <col min="11" max="11" width="8.140625" style="26" customWidth="1"/>
    <col min="12" max="16384" width="8.85546875" style="26"/>
  </cols>
  <sheetData>
    <row r="1" spans="1:11" ht="7.5" customHeight="1">
      <c r="A1" s="75"/>
      <c r="B1" s="75"/>
      <c r="D1" s="75"/>
      <c r="E1" s="75"/>
      <c r="G1" s="75"/>
      <c r="H1" s="75"/>
      <c r="I1" s="140"/>
      <c r="J1" s="75"/>
      <c r="K1" s="75"/>
    </row>
    <row r="2" spans="1:11" ht="14.25" customHeight="1">
      <c r="A2" s="296" t="s">
        <v>75</v>
      </c>
      <c r="B2" s="296"/>
      <c r="C2" s="296"/>
      <c r="D2" s="296"/>
      <c r="E2" s="296"/>
      <c r="F2" s="296"/>
      <c r="G2" s="296"/>
      <c r="H2" s="296"/>
      <c r="I2" s="296"/>
      <c r="J2" s="296"/>
      <c r="K2" s="297"/>
    </row>
    <row r="3" spans="1:11" ht="9" customHeight="1">
      <c r="A3" s="298"/>
      <c r="B3" s="298"/>
      <c r="C3" s="142"/>
      <c r="D3" s="298"/>
      <c r="E3" s="298"/>
      <c r="F3" s="142"/>
      <c r="G3" s="298"/>
      <c r="H3" s="299"/>
      <c r="I3" s="300"/>
      <c r="J3" s="299"/>
      <c r="K3" s="299"/>
    </row>
    <row r="4" spans="1:11">
      <c r="A4" s="301"/>
      <c r="B4" s="75"/>
      <c r="D4" s="302">
        <v>4447.5</v>
      </c>
      <c r="E4" s="75"/>
      <c r="G4" s="75">
        <v>29369</v>
      </c>
      <c r="H4" s="75"/>
      <c r="I4" s="140"/>
      <c r="J4" s="302">
        <f>SUM(D4:G4)</f>
        <v>33816.5</v>
      </c>
      <c r="K4" s="75"/>
    </row>
    <row r="5" spans="1:11">
      <c r="A5" s="284" t="s">
        <v>57</v>
      </c>
      <c r="B5" s="284" t="s">
        <v>55</v>
      </c>
      <c r="C5" s="143" t="s">
        <v>0</v>
      </c>
      <c r="D5" s="303"/>
      <c r="E5" s="304"/>
      <c r="F5" s="143" t="s">
        <v>1</v>
      </c>
      <c r="G5" s="303"/>
      <c r="H5" s="304"/>
      <c r="I5" s="143" t="s">
        <v>2</v>
      </c>
      <c r="J5" s="303"/>
      <c r="K5" s="304"/>
    </row>
    <row r="6" spans="1:11" ht="26.25" customHeight="1">
      <c r="A6" s="285"/>
      <c r="B6" s="285"/>
      <c r="C6" s="144" t="s">
        <v>3</v>
      </c>
      <c r="D6" s="74" t="s">
        <v>4</v>
      </c>
      <c r="E6" s="74" t="s">
        <v>5</v>
      </c>
      <c r="F6" s="144"/>
      <c r="G6" s="74" t="s">
        <v>4</v>
      </c>
      <c r="H6" s="74" t="s">
        <v>5</v>
      </c>
      <c r="I6" s="144" t="s">
        <v>3</v>
      </c>
      <c r="J6" s="74" t="s">
        <v>4</v>
      </c>
      <c r="K6" s="74" t="s">
        <v>5</v>
      </c>
    </row>
    <row r="7" spans="1:11" ht="15" thickBot="1">
      <c r="A7" s="305" t="s">
        <v>6</v>
      </c>
      <c r="B7" s="214" t="s">
        <v>7</v>
      </c>
      <c r="C7" s="149">
        <v>1265</v>
      </c>
      <c r="D7" s="215">
        <f t="shared" ref="D7:D39" si="0">C7*1000/$D$4</f>
        <v>284.42945474985947</v>
      </c>
      <c r="E7" s="215">
        <f t="shared" ref="E7:E39" si="1">C7*100/C$39</f>
        <v>16.055336971696917</v>
      </c>
      <c r="F7" s="149">
        <v>1276</v>
      </c>
      <c r="G7" s="215">
        <f t="shared" ref="G7:G39" si="2">F7*1000/$G$4</f>
        <v>43.447172188361876</v>
      </c>
      <c r="H7" s="215">
        <f t="shared" ref="H7:H39" si="3">F7*100/F$39</f>
        <v>2.4975044528390518</v>
      </c>
      <c r="I7" s="145">
        <f t="shared" ref="I7:I38" si="4">C7+F7</f>
        <v>2541</v>
      </c>
      <c r="J7" s="215">
        <f t="shared" ref="J7:J39" si="5">I7*1000/$J$4</f>
        <v>75.140833616725558</v>
      </c>
      <c r="K7" s="215">
        <f t="shared" ref="K7:K39" si="6">I7*100/I$39</f>
        <v>4.3089706630490081</v>
      </c>
    </row>
    <row r="8" spans="1:11" ht="12" customHeight="1">
      <c r="A8" s="306"/>
      <c r="B8" s="307" t="s">
        <v>8</v>
      </c>
      <c r="C8" s="150">
        <v>7</v>
      </c>
      <c r="D8" s="245">
        <f t="shared" si="0"/>
        <v>1.5739179314221472</v>
      </c>
      <c r="E8" s="245">
        <f t="shared" si="1"/>
        <v>8.8843761898718107E-2</v>
      </c>
      <c r="F8" s="150">
        <v>15</v>
      </c>
      <c r="G8" s="245">
        <f t="shared" si="2"/>
        <v>0.51074261976914437</v>
      </c>
      <c r="H8" s="245">
        <f t="shared" si="3"/>
        <v>2.9359378364095436E-2</v>
      </c>
      <c r="I8" s="308">
        <f t="shared" si="4"/>
        <v>22</v>
      </c>
      <c r="J8" s="245">
        <f t="shared" si="5"/>
        <v>0.650569988023598</v>
      </c>
      <c r="K8" s="245">
        <f t="shared" si="6"/>
        <v>3.7307105307783618E-2</v>
      </c>
    </row>
    <row r="9" spans="1:11" ht="15" thickBot="1">
      <c r="A9" s="305" t="s">
        <v>9</v>
      </c>
      <c r="B9" s="214" t="s">
        <v>10</v>
      </c>
      <c r="C9" s="149">
        <v>24</v>
      </c>
      <c r="D9" s="215">
        <f t="shared" si="0"/>
        <v>5.3962900505902196</v>
      </c>
      <c r="E9" s="215">
        <f t="shared" si="1"/>
        <v>0.3046071836527478</v>
      </c>
      <c r="F9" s="149">
        <v>907</v>
      </c>
      <c r="G9" s="215">
        <f t="shared" si="2"/>
        <v>30.882903742040927</v>
      </c>
      <c r="H9" s="215">
        <f t="shared" si="3"/>
        <v>1.7752637450823041</v>
      </c>
      <c r="I9" s="145">
        <f t="shared" si="4"/>
        <v>931</v>
      </c>
      <c r="J9" s="215">
        <f t="shared" si="5"/>
        <v>27.530939038634987</v>
      </c>
      <c r="K9" s="215">
        <f t="shared" si="6"/>
        <v>1.5787688655248431</v>
      </c>
    </row>
    <row r="10" spans="1:11" s="146" customFormat="1" ht="15" customHeight="1">
      <c r="A10" s="306"/>
      <c r="B10" s="309" t="s">
        <v>11</v>
      </c>
      <c r="C10" s="151">
        <v>2</v>
      </c>
      <c r="D10" s="245">
        <f t="shared" si="0"/>
        <v>0.44969083754918493</v>
      </c>
      <c r="E10" s="245">
        <f t="shared" si="1"/>
        <v>2.5383931971062316E-2</v>
      </c>
      <c r="F10" s="151">
        <v>427</v>
      </c>
      <c r="G10" s="245">
        <f t="shared" si="2"/>
        <v>14.539139909428309</v>
      </c>
      <c r="H10" s="245">
        <f t="shared" si="3"/>
        <v>0.83576363743125015</v>
      </c>
      <c r="I10" s="310">
        <f t="shared" si="4"/>
        <v>429</v>
      </c>
      <c r="J10" s="245">
        <f t="shared" si="5"/>
        <v>12.686114766460159</v>
      </c>
      <c r="K10" s="245">
        <f t="shared" si="6"/>
        <v>0.72748855350178054</v>
      </c>
    </row>
    <row r="11" spans="1:11" ht="19.5" customHeight="1">
      <c r="A11" s="311" t="s">
        <v>12</v>
      </c>
      <c r="B11" s="218" t="s">
        <v>13</v>
      </c>
      <c r="C11" s="152">
        <v>19</v>
      </c>
      <c r="D11" s="219">
        <f t="shared" si="0"/>
        <v>4.2720629567172566</v>
      </c>
      <c r="E11" s="219">
        <f t="shared" si="1"/>
        <v>0.24114735372509202</v>
      </c>
      <c r="F11" s="152">
        <v>160</v>
      </c>
      <c r="G11" s="219">
        <f t="shared" si="2"/>
        <v>5.4479212775375396</v>
      </c>
      <c r="H11" s="219">
        <f t="shared" si="3"/>
        <v>0.31316670255035134</v>
      </c>
      <c r="I11" s="147">
        <f t="shared" si="4"/>
        <v>179</v>
      </c>
      <c r="J11" s="219">
        <f t="shared" si="5"/>
        <v>5.2932739934647284</v>
      </c>
      <c r="K11" s="219">
        <f t="shared" si="6"/>
        <v>0.30354417500423947</v>
      </c>
    </row>
    <row r="12" spans="1:11" ht="25.5" customHeight="1" thickBot="1">
      <c r="A12" s="305" t="s">
        <v>14</v>
      </c>
      <c r="B12" s="214" t="s">
        <v>63</v>
      </c>
      <c r="C12" s="149">
        <v>62</v>
      </c>
      <c r="D12" s="215">
        <f t="shared" si="0"/>
        <v>13.940415964024734</v>
      </c>
      <c r="E12" s="215">
        <f t="shared" si="1"/>
        <v>0.78690189110293185</v>
      </c>
      <c r="F12" s="149">
        <v>4625</v>
      </c>
      <c r="G12" s="215">
        <f t="shared" si="2"/>
        <v>157.4789744288195</v>
      </c>
      <c r="H12" s="215">
        <f t="shared" si="3"/>
        <v>9.0524749955960928</v>
      </c>
      <c r="I12" s="145">
        <f t="shared" si="4"/>
        <v>4687</v>
      </c>
      <c r="J12" s="215">
        <f t="shared" si="5"/>
        <v>138.60097881211834</v>
      </c>
      <c r="K12" s="215">
        <f t="shared" si="6"/>
        <v>7.9481092080719007</v>
      </c>
    </row>
    <row r="13" spans="1:11" s="146" customFormat="1" ht="14.25" customHeight="1">
      <c r="A13" s="306"/>
      <c r="B13" s="312" t="s">
        <v>16</v>
      </c>
      <c r="C13" s="151">
        <v>8</v>
      </c>
      <c r="D13" s="245">
        <f t="shared" si="0"/>
        <v>1.7987633501967397</v>
      </c>
      <c r="E13" s="245">
        <f t="shared" si="1"/>
        <v>0.10153572788424926</v>
      </c>
      <c r="F13" s="151">
        <v>2615</v>
      </c>
      <c r="G13" s="245">
        <f t="shared" si="2"/>
        <v>89.039463379754167</v>
      </c>
      <c r="H13" s="245">
        <f t="shared" si="3"/>
        <v>5.1183182948073043</v>
      </c>
      <c r="I13" s="310">
        <f t="shared" si="4"/>
        <v>2623</v>
      </c>
      <c r="J13" s="245">
        <f t="shared" si="5"/>
        <v>77.565685390268058</v>
      </c>
      <c r="K13" s="245">
        <f t="shared" si="6"/>
        <v>4.4480244191962015</v>
      </c>
    </row>
    <row r="14" spans="1:11">
      <c r="A14" s="313" t="s">
        <v>17</v>
      </c>
      <c r="B14" s="221" t="s">
        <v>18</v>
      </c>
      <c r="C14" s="152">
        <v>53</v>
      </c>
      <c r="D14" s="219">
        <f t="shared" si="0"/>
        <v>11.916807195053401</v>
      </c>
      <c r="E14" s="219">
        <f t="shared" si="1"/>
        <v>0.67267419723315136</v>
      </c>
      <c r="F14" s="152">
        <v>1098</v>
      </c>
      <c r="G14" s="219">
        <f t="shared" si="2"/>
        <v>37.386359767101368</v>
      </c>
      <c r="H14" s="219">
        <f t="shared" si="3"/>
        <v>2.1491064962517861</v>
      </c>
      <c r="I14" s="147">
        <f t="shared" si="4"/>
        <v>1151</v>
      </c>
      <c r="J14" s="219">
        <f t="shared" si="5"/>
        <v>34.036638918870963</v>
      </c>
      <c r="K14" s="219">
        <f t="shared" si="6"/>
        <v>1.9518399186026794</v>
      </c>
    </row>
    <row r="15" spans="1:11">
      <c r="A15" s="313" t="s">
        <v>19</v>
      </c>
      <c r="B15" s="221" t="s">
        <v>20</v>
      </c>
      <c r="C15" s="152">
        <v>92</v>
      </c>
      <c r="D15" s="219">
        <f t="shared" si="0"/>
        <v>20.685778527262507</v>
      </c>
      <c r="E15" s="219">
        <f t="shared" si="1"/>
        <v>1.1676608706688667</v>
      </c>
      <c r="F15" s="152">
        <v>2930</v>
      </c>
      <c r="G15" s="219">
        <f t="shared" si="2"/>
        <v>99.765058394906191</v>
      </c>
      <c r="H15" s="219">
        <f t="shared" si="3"/>
        <v>5.7348652404533089</v>
      </c>
      <c r="I15" s="147">
        <f t="shared" si="4"/>
        <v>3022</v>
      </c>
      <c r="J15" s="219">
        <f t="shared" si="5"/>
        <v>89.364659263968775</v>
      </c>
      <c r="K15" s="219">
        <f t="shared" si="6"/>
        <v>5.1246396472782774</v>
      </c>
    </row>
    <row r="16" spans="1:11">
      <c r="A16" s="311" t="s">
        <v>21</v>
      </c>
      <c r="B16" s="218" t="s">
        <v>22</v>
      </c>
      <c r="C16" s="152">
        <v>602</v>
      </c>
      <c r="D16" s="219">
        <f t="shared" si="0"/>
        <v>135.35694210230466</v>
      </c>
      <c r="E16" s="219">
        <f t="shared" si="1"/>
        <v>7.6405635232897575</v>
      </c>
      <c r="F16" s="152">
        <v>6768</v>
      </c>
      <c r="G16" s="219">
        <f t="shared" si="2"/>
        <v>230.44707003983791</v>
      </c>
      <c r="H16" s="219">
        <f t="shared" si="3"/>
        <v>13.246951517879861</v>
      </c>
      <c r="I16" s="147">
        <f t="shared" si="4"/>
        <v>7370</v>
      </c>
      <c r="J16" s="219">
        <f t="shared" si="5"/>
        <v>217.94094598790531</v>
      </c>
      <c r="K16" s="219">
        <f t="shared" si="6"/>
        <v>12.497880278107512</v>
      </c>
    </row>
    <row r="17" spans="1:11">
      <c r="A17" s="313" t="s">
        <v>23</v>
      </c>
      <c r="B17" s="221" t="s">
        <v>24</v>
      </c>
      <c r="C17" s="152">
        <v>116</v>
      </c>
      <c r="D17" s="219">
        <f t="shared" si="0"/>
        <v>26.082068577852727</v>
      </c>
      <c r="E17" s="219">
        <f t="shared" si="1"/>
        <v>1.4722680543216144</v>
      </c>
      <c r="F17" s="152">
        <v>1726</v>
      </c>
      <c r="G17" s="219">
        <f t="shared" si="2"/>
        <v>58.769450781436205</v>
      </c>
      <c r="H17" s="219">
        <f t="shared" si="3"/>
        <v>3.3782858037619152</v>
      </c>
      <c r="I17" s="147">
        <f t="shared" si="4"/>
        <v>1842</v>
      </c>
      <c r="J17" s="219">
        <f t="shared" si="5"/>
        <v>54.47045081543034</v>
      </c>
      <c r="K17" s="219">
        <f t="shared" si="6"/>
        <v>3.1236221807698832</v>
      </c>
    </row>
    <row r="18" spans="1:11" ht="15" thickBot="1">
      <c r="A18" s="314" t="s">
        <v>25</v>
      </c>
      <c r="B18" s="222" t="s">
        <v>26</v>
      </c>
      <c r="C18" s="149">
        <v>27</v>
      </c>
      <c r="D18" s="215">
        <f t="shared" si="0"/>
        <v>6.0708263069139967</v>
      </c>
      <c r="E18" s="215">
        <f t="shared" si="1"/>
        <v>0.3426830816093413</v>
      </c>
      <c r="F18" s="149">
        <v>11594</v>
      </c>
      <c r="G18" s="215">
        <f t="shared" si="2"/>
        <v>394.76999557356396</v>
      </c>
      <c r="H18" s="215">
        <f t="shared" si="3"/>
        <v>22.692842183554834</v>
      </c>
      <c r="I18" s="145">
        <f t="shared" si="4"/>
        <v>11621</v>
      </c>
      <c r="J18" s="215">
        <f t="shared" si="5"/>
        <v>343.64881049191962</v>
      </c>
      <c r="K18" s="215">
        <f t="shared" si="6"/>
        <v>19.7066304900797</v>
      </c>
    </row>
    <row r="19" spans="1:11" s="146" customFormat="1" ht="17.45" customHeight="1">
      <c r="A19" s="315"/>
      <c r="B19" s="309" t="s">
        <v>27</v>
      </c>
      <c r="C19" s="151">
        <v>9</v>
      </c>
      <c r="D19" s="245">
        <f t="shared" si="0"/>
        <v>2.0236087689713322</v>
      </c>
      <c r="E19" s="245">
        <f t="shared" si="1"/>
        <v>0.11422769386978043</v>
      </c>
      <c r="F19" s="151">
        <v>6879</v>
      </c>
      <c r="G19" s="245">
        <f t="shared" si="2"/>
        <v>234.22656542612958</v>
      </c>
      <c r="H19" s="245">
        <f t="shared" si="3"/>
        <v>13.464210917774167</v>
      </c>
      <c r="I19" s="310">
        <f t="shared" si="4"/>
        <v>6888</v>
      </c>
      <c r="J19" s="245">
        <f t="shared" si="5"/>
        <v>203.68754897757012</v>
      </c>
      <c r="K19" s="245">
        <f t="shared" si="6"/>
        <v>11.680515516364252</v>
      </c>
    </row>
    <row r="20" spans="1:11" s="146" customFormat="1" ht="17.45" customHeight="1">
      <c r="A20" s="315"/>
      <c r="B20" s="316" t="s">
        <v>52</v>
      </c>
      <c r="C20" s="153"/>
      <c r="D20" s="251">
        <f t="shared" si="0"/>
        <v>0</v>
      </c>
      <c r="E20" s="251">
        <f t="shared" si="1"/>
        <v>0</v>
      </c>
      <c r="F20" s="153">
        <v>1557</v>
      </c>
      <c r="G20" s="251">
        <f t="shared" si="2"/>
        <v>53.015083932037179</v>
      </c>
      <c r="H20" s="251">
        <f t="shared" si="3"/>
        <v>3.0475034741931064</v>
      </c>
      <c r="I20" s="317">
        <f t="shared" si="4"/>
        <v>1557</v>
      </c>
      <c r="J20" s="251">
        <f t="shared" si="5"/>
        <v>46.042612334215548</v>
      </c>
      <c r="K20" s="251">
        <f t="shared" si="6"/>
        <v>2.640325589282686</v>
      </c>
    </row>
    <row r="21" spans="1:11" s="146" customFormat="1" ht="17.45" customHeight="1">
      <c r="A21" s="318"/>
      <c r="B21" s="319" t="s">
        <v>28</v>
      </c>
      <c r="C21" s="153"/>
      <c r="D21" s="251">
        <f t="shared" si="0"/>
        <v>0</v>
      </c>
      <c r="E21" s="251">
        <f t="shared" si="1"/>
        <v>0</v>
      </c>
      <c r="F21" s="153">
        <v>1115</v>
      </c>
      <c r="G21" s="251">
        <f t="shared" si="2"/>
        <v>37.965201402839732</v>
      </c>
      <c r="H21" s="251">
        <f t="shared" si="3"/>
        <v>2.1823804583977608</v>
      </c>
      <c r="I21" s="317">
        <f t="shared" si="4"/>
        <v>1115</v>
      </c>
      <c r="J21" s="251">
        <f t="shared" si="5"/>
        <v>32.972069847559624</v>
      </c>
      <c r="K21" s="251">
        <f t="shared" si="6"/>
        <v>1.8907919280990335</v>
      </c>
    </row>
    <row r="22" spans="1:11" ht="15" thickBot="1">
      <c r="A22" s="314" t="s">
        <v>29</v>
      </c>
      <c r="B22" s="222" t="s">
        <v>30</v>
      </c>
      <c r="C22" s="149">
        <v>3388</v>
      </c>
      <c r="D22" s="215">
        <f t="shared" si="0"/>
        <v>761.77627880831926</v>
      </c>
      <c r="E22" s="215">
        <f t="shared" si="1"/>
        <v>43.000380758979567</v>
      </c>
      <c r="F22" s="149">
        <v>4577</v>
      </c>
      <c r="G22" s="215">
        <f t="shared" si="2"/>
        <v>155.84459804555823</v>
      </c>
      <c r="H22" s="215">
        <f t="shared" si="3"/>
        <v>8.9585249848309871</v>
      </c>
      <c r="I22" s="145">
        <f t="shared" si="4"/>
        <v>7965</v>
      </c>
      <c r="J22" s="215">
        <f t="shared" si="5"/>
        <v>235.53590702763444</v>
      </c>
      <c r="K22" s="215">
        <f t="shared" si="6"/>
        <v>13.50686789893166</v>
      </c>
    </row>
    <row r="23" spans="1:11" s="146" customFormat="1" ht="13.5" customHeight="1">
      <c r="A23" s="315"/>
      <c r="B23" s="309" t="s">
        <v>31</v>
      </c>
      <c r="C23" s="151">
        <v>2953</v>
      </c>
      <c r="D23" s="245">
        <f t="shared" si="0"/>
        <v>663.96852164137158</v>
      </c>
      <c r="E23" s="245">
        <f t="shared" si="1"/>
        <v>37.479375555273513</v>
      </c>
      <c r="F23" s="151">
        <v>2150</v>
      </c>
      <c r="G23" s="245">
        <f t="shared" si="2"/>
        <v>73.206442166910691</v>
      </c>
      <c r="H23" s="245">
        <f t="shared" si="3"/>
        <v>4.2081775655203462</v>
      </c>
      <c r="I23" s="310">
        <f t="shared" si="4"/>
        <v>5103</v>
      </c>
      <c r="J23" s="245">
        <f t="shared" si="5"/>
        <v>150.90266585838273</v>
      </c>
      <c r="K23" s="245">
        <f t="shared" si="6"/>
        <v>8.6535526538918095</v>
      </c>
    </row>
    <row r="24" spans="1:11" s="146" customFormat="1" ht="12" customHeight="1">
      <c r="A24" s="315"/>
      <c r="B24" s="320" t="s">
        <v>53</v>
      </c>
      <c r="C24" s="153">
        <v>81</v>
      </c>
      <c r="D24" s="251">
        <f t="shared" si="0"/>
        <v>18.21247892074199</v>
      </c>
      <c r="E24" s="251">
        <f t="shared" si="1"/>
        <v>1.0280492448280238</v>
      </c>
      <c r="F24" s="153">
        <v>575</v>
      </c>
      <c r="G24" s="251">
        <f t="shared" si="2"/>
        <v>19.578467091150532</v>
      </c>
      <c r="H24" s="251">
        <f t="shared" si="3"/>
        <v>1.1254428372903251</v>
      </c>
      <c r="I24" s="317">
        <f t="shared" si="4"/>
        <v>656</v>
      </c>
      <c r="J24" s="251">
        <f t="shared" si="5"/>
        <v>19.398814188340012</v>
      </c>
      <c r="K24" s="251">
        <f t="shared" si="6"/>
        <v>1.1124300491775478</v>
      </c>
    </row>
    <row r="25" spans="1:11" s="146" customFormat="1" ht="12" customHeight="1">
      <c r="A25" s="318"/>
      <c r="B25" s="320" t="s">
        <v>54</v>
      </c>
      <c r="C25" s="153">
        <v>194</v>
      </c>
      <c r="D25" s="251">
        <f t="shared" si="0"/>
        <v>43.620011242270941</v>
      </c>
      <c r="E25" s="251">
        <f t="shared" si="1"/>
        <v>2.4622414011930447</v>
      </c>
      <c r="F25" s="153">
        <v>767</v>
      </c>
      <c r="G25" s="251">
        <f t="shared" si="2"/>
        <v>26.115972624195582</v>
      </c>
      <c r="H25" s="251">
        <f t="shared" si="3"/>
        <v>1.5012428803507467</v>
      </c>
      <c r="I25" s="317">
        <f t="shared" si="4"/>
        <v>961</v>
      </c>
      <c r="J25" s="251">
        <f t="shared" si="5"/>
        <v>28.418079931394438</v>
      </c>
      <c r="K25" s="251">
        <f t="shared" si="6"/>
        <v>1.629642190944548</v>
      </c>
    </row>
    <row r="26" spans="1:11">
      <c r="A26" s="311" t="s">
        <v>32</v>
      </c>
      <c r="B26" s="218" t="s">
        <v>33</v>
      </c>
      <c r="C26" s="152">
        <v>229</v>
      </c>
      <c r="D26" s="219">
        <f t="shared" si="0"/>
        <v>51.489600899381678</v>
      </c>
      <c r="E26" s="219">
        <f t="shared" si="1"/>
        <v>2.9064602106866353</v>
      </c>
      <c r="F26" s="152">
        <v>1061</v>
      </c>
      <c r="G26" s="219">
        <f t="shared" si="2"/>
        <v>36.126527971670811</v>
      </c>
      <c r="H26" s="219">
        <f t="shared" si="3"/>
        <v>2.0766866962870174</v>
      </c>
      <c r="I26" s="147">
        <f t="shared" si="4"/>
        <v>1290</v>
      </c>
      <c r="J26" s="219">
        <f t="shared" si="5"/>
        <v>38.147058388656426</v>
      </c>
      <c r="K26" s="219">
        <f t="shared" si="6"/>
        <v>2.1875529930473121</v>
      </c>
    </row>
    <row r="27" spans="1:11">
      <c r="A27" s="311" t="s">
        <v>34</v>
      </c>
      <c r="B27" s="218" t="s">
        <v>35</v>
      </c>
      <c r="C27" s="152">
        <v>439</v>
      </c>
      <c r="D27" s="219">
        <f t="shared" si="0"/>
        <v>98.707138842046092</v>
      </c>
      <c r="E27" s="219">
        <f t="shared" si="1"/>
        <v>5.5717730676481789</v>
      </c>
      <c r="F27" s="152">
        <v>1700</v>
      </c>
      <c r="G27" s="219">
        <f t="shared" si="2"/>
        <v>57.884163573836361</v>
      </c>
      <c r="H27" s="219">
        <f t="shared" si="3"/>
        <v>3.3273962145974831</v>
      </c>
      <c r="I27" s="147">
        <f t="shared" si="4"/>
        <v>2139</v>
      </c>
      <c r="J27" s="219">
        <f t="shared" si="5"/>
        <v>63.253145653748909</v>
      </c>
      <c r="K27" s="219">
        <f t="shared" si="6"/>
        <v>3.6272681024249618</v>
      </c>
    </row>
    <row r="28" spans="1:11" ht="25.5">
      <c r="A28" s="311" t="s">
        <v>36</v>
      </c>
      <c r="B28" s="218" t="s">
        <v>60</v>
      </c>
      <c r="C28" s="152">
        <v>305</v>
      </c>
      <c r="D28" s="219">
        <f t="shared" si="0"/>
        <v>68.577852726250697</v>
      </c>
      <c r="E28" s="219">
        <f t="shared" si="1"/>
        <v>3.8710496255870033</v>
      </c>
      <c r="F28" s="152">
        <v>5779</v>
      </c>
      <c r="G28" s="219">
        <f t="shared" si="2"/>
        <v>196.772106643059</v>
      </c>
      <c r="H28" s="219">
        <f t="shared" si="3"/>
        <v>11.311189837740502</v>
      </c>
      <c r="I28" s="147">
        <f t="shared" si="4"/>
        <v>6084</v>
      </c>
      <c r="J28" s="219">
        <f t="shared" si="5"/>
        <v>179.9121730516168</v>
      </c>
      <c r="K28" s="219">
        <f t="shared" si="6"/>
        <v>10.317110395116162</v>
      </c>
    </row>
    <row r="29" spans="1:11" ht="15" thickBot="1">
      <c r="A29" s="305" t="s">
        <v>38</v>
      </c>
      <c r="B29" s="229" t="s">
        <v>39</v>
      </c>
      <c r="C29" s="149">
        <v>284</v>
      </c>
      <c r="D29" s="215">
        <f t="shared" si="0"/>
        <v>63.856098931984263</v>
      </c>
      <c r="E29" s="215">
        <f t="shared" si="1"/>
        <v>3.6045183398908489</v>
      </c>
      <c r="F29" s="149">
        <v>3214</v>
      </c>
      <c r="G29" s="215">
        <f t="shared" si="2"/>
        <v>109.43511866253533</v>
      </c>
      <c r="H29" s="215">
        <f t="shared" si="3"/>
        <v>6.2907361374801827</v>
      </c>
      <c r="I29" s="145">
        <f t="shared" si="4"/>
        <v>3498</v>
      </c>
      <c r="J29" s="215">
        <f t="shared" si="5"/>
        <v>103.44062809575207</v>
      </c>
      <c r="K29" s="215">
        <f t="shared" si="6"/>
        <v>5.9318297439375955</v>
      </c>
    </row>
    <row r="30" spans="1:11" s="148" customFormat="1" ht="13.5" customHeight="1">
      <c r="A30" s="306"/>
      <c r="B30" s="321" t="s">
        <v>40</v>
      </c>
      <c r="C30" s="154">
        <v>120</v>
      </c>
      <c r="D30" s="322">
        <f t="shared" si="0"/>
        <v>26.981450252951095</v>
      </c>
      <c r="E30" s="322">
        <f t="shared" si="1"/>
        <v>1.523035918263739</v>
      </c>
      <c r="F30" s="154">
        <v>1291</v>
      </c>
      <c r="G30" s="322">
        <f t="shared" si="2"/>
        <v>43.957914808131022</v>
      </c>
      <c r="H30" s="322">
        <f t="shared" si="3"/>
        <v>2.5268638312031473</v>
      </c>
      <c r="I30" s="323">
        <f t="shared" si="4"/>
        <v>1411</v>
      </c>
      <c r="J30" s="322">
        <f t="shared" si="5"/>
        <v>41.725193322786211</v>
      </c>
      <c r="K30" s="322">
        <f t="shared" si="6"/>
        <v>2.392742072240122</v>
      </c>
    </row>
    <row r="31" spans="1:11">
      <c r="A31" s="311" t="s">
        <v>41</v>
      </c>
      <c r="B31" s="218" t="s">
        <v>42</v>
      </c>
      <c r="C31" s="152"/>
      <c r="D31" s="219">
        <f t="shared" si="0"/>
        <v>0</v>
      </c>
      <c r="E31" s="219">
        <f t="shared" si="1"/>
        <v>0</v>
      </c>
      <c r="F31" s="152">
        <v>63</v>
      </c>
      <c r="G31" s="219">
        <f t="shared" si="2"/>
        <v>2.1451190030304064</v>
      </c>
      <c r="H31" s="219">
        <f t="shared" si="3"/>
        <v>0.12330938912920084</v>
      </c>
      <c r="I31" s="147">
        <f t="shared" si="4"/>
        <v>63</v>
      </c>
      <c r="J31" s="219">
        <f t="shared" si="5"/>
        <v>1.8629958747948487</v>
      </c>
      <c r="K31" s="219">
        <f t="shared" si="6"/>
        <v>0.10683398338138037</v>
      </c>
    </row>
    <row r="32" spans="1:11">
      <c r="A32" s="311" t="s">
        <v>43</v>
      </c>
      <c r="B32" s="218" t="s">
        <v>44</v>
      </c>
      <c r="C32" s="152">
        <v>6</v>
      </c>
      <c r="D32" s="219">
        <f t="shared" si="0"/>
        <v>1.3490725126475549</v>
      </c>
      <c r="E32" s="219">
        <f t="shared" si="1"/>
        <v>7.6151795913186951E-2</v>
      </c>
      <c r="F32" s="152"/>
      <c r="G32" s="219">
        <f t="shared" si="2"/>
        <v>0</v>
      </c>
      <c r="H32" s="219">
        <f t="shared" si="3"/>
        <v>0</v>
      </c>
      <c r="I32" s="147">
        <f t="shared" si="4"/>
        <v>6</v>
      </c>
      <c r="J32" s="219">
        <f t="shared" si="5"/>
        <v>0.17742817855189036</v>
      </c>
      <c r="K32" s="219">
        <f t="shared" si="6"/>
        <v>1.0174665083940987E-2</v>
      </c>
    </row>
    <row r="33" spans="1:11">
      <c r="A33" s="311" t="s">
        <v>45</v>
      </c>
      <c r="B33" s="218" t="s">
        <v>46</v>
      </c>
      <c r="C33" s="152">
        <v>69</v>
      </c>
      <c r="D33" s="219">
        <f t="shared" si="0"/>
        <v>15.51433389544688</v>
      </c>
      <c r="E33" s="219">
        <f t="shared" si="1"/>
        <v>0.87574565300164997</v>
      </c>
      <c r="F33" s="152">
        <v>25</v>
      </c>
      <c r="G33" s="219">
        <f t="shared" si="2"/>
        <v>0.85123769961524054</v>
      </c>
      <c r="H33" s="219">
        <f t="shared" si="3"/>
        <v>4.8932297273492395E-2</v>
      </c>
      <c r="I33" s="147">
        <f t="shared" si="4"/>
        <v>94</v>
      </c>
      <c r="J33" s="219">
        <f t="shared" si="5"/>
        <v>2.7797081306462821</v>
      </c>
      <c r="K33" s="219">
        <f t="shared" si="6"/>
        <v>0.15940308631507547</v>
      </c>
    </row>
    <row r="34" spans="1:11">
      <c r="A34" s="15" t="s">
        <v>47</v>
      </c>
      <c r="B34" s="10" t="s">
        <v>48</v>
      </c>
      <c r="C34" s="152">
        <v>638</v>
      </c>
      <c r="D34" s="19">
        <f t="shared" si="0"/>
        <v>143.45137717819</v>
      </c>
      <c r="E34" s="19">
        <f t="shared" si="1"/>
        <v>8.0974742987688799</v>
      </c>
      <c r="F34" s="152">
        <v>2003</v>
      </c>
      <c r="G34" s="19">
        <f t="shared" si="2"/>
        <v>68.201164493173067</v>
      </c>
      <c r="H34" s="19">
        <f t="shared" si="3"/>
        <v>3.9204556575522109</v>
      </c>
      <c r="I34" s="147">
        <f t="shared" si="4"/>
        <v>2641</v>
      </c>
      <c r="J34" s="19">
        <f t="shared" si="5"/>
        <v>78.097969925923735</v>
      </c>
      <c r="K34" s="19">
        <f t="shared" si="6"/>
        <v>4.4785484144480243</v>
      </c>
    </row>
    <row r="35" spans="1:11" ht="15" thickBot="1">
      <c r="A35" s="31" t="s">
        <v>49</v>
      </c>
      <c r="B35" s="32" t="s">
        <v>50</v>
      </c>
      <c r="C35" s="149">
        <v>260</v>
      </c>
      <c r="D35" s="45">
        <f t="shared" si="0"/>
        <v>58.459808881394039</v>
      </c>
      <c r="E35" s="45">
        <f t="shared" si="1"/>
        <v>3.2999111562381014</v>
      </c>
      <c r="F35" s="149">
        <v>1452</v>
      </c>
      <c r="G35" s="45">
        <f t="shared" si="2"/>
        <v>49.439885593653173</v>
      </c>
      <c r="H35" s="45">
        <f t="shared" si="3"/>
        <v>2.8419878256444382</v>
      </c>
      <c r="I35" s="145">
        <f t="shared" si="4"/>
        <v>1712</v>
      </c>
      <c r="J35" s="45">
        <f t="shared" si="5"/>
        <v>50.626173613472716</v>
      </c>
      <c r="K35" s="19">
        <f t="shared" si="6"/>
        <v>2.9031711039511614</v>
      </c>
    </row>
    <row r="36" spans="1:11" ht="15" thickBot="1">
      <c r="A36" s="14" t="s">
        <v>79</v>
      </c>
      <c r="B36" s="210" t="s">
        <v>80</v>
      </c>
      <c r="C36" s="128">
        <v>1</v>
      </c>
      <c r="D36" s="49">
        <f t="shared" si="0"/>
        <v>0.22484541877459246</v>
      </c>
      <c r="E36" s="49">
        <f t="shared" si="1"/>
        <v>1.2691965985531158E-2</v>
      </c>
      <c r="F36" s="128">
        <v>133</v>
      </c>
      <c r="G36" s="49">
        <f t="shared" si="2"/>
        <v>4.52858456195308</v>
      </c>
      <c r="H36" s="49">
        <f t="shared" si="3"/>
        <v>0.26031982149497956</v>
      </c>
      <c r="I36" s="62">
        <f t="shared" si="4"/>
        <v>134</v>
      </c>
      <c r="J36" s="49">
        <f t="shared" si="5"/>
        <v>3.9625626543255512</v>
      </c>
      <c r="K36" s="49">
        <f t="shared" si="6"/>
        <v>0.22723418687468205</v>
      </c>
    </row>
    <row r="37" spans="1:11">
      <c r="A37" s="211"/>
      <c r="B37" s="212" t="s">
        <v>81</v>
      </c>
      <c r="C37" s="131"/>
      <c r="D37" s="217">
        <f t="shared" si="0"/>
        <v>0</v>
      </c>
      <c r="E37" s="217">
        <f t="shared" si="1"/>
        <v>0</v>
      </c>
      <c r="F37" s="129">
        <v>60</v>
      </c>
      <c r="G37" s="217">
        <f t="shared" si="2"/>
        <v>2.0429704790765775</v>
      </c>
      <c r="H37" s="217">
        <f t="shared" si="3"/>
        <v>0.11743751345638175</v>
      </c>
      <c r="I37" s="99">
        <f t="shared" si="4"/>
        <v>60</v>
      </c>
      <c r="J37" s="217">
        <f t="shared" si="5"/>
        <v>1.7742817855189035</v>
      </c>
      <c r="K37" s="217">
        <f t="shared" si="6"/>
        <v>0.10174665083940987</v>
      </c>
    </row>
    <row r="38" spans="1:11">
      <c r="A38" s="213"/>
      <c r="B38" s="212" t="s">
        <v>82</v>
      </c>
      <c r="C38" s="131">
        <v>1</v>
      </c>
      <c r="D38" s="217">
        <f t="shared" si="0"/>
        <v>0.22484541877459246</v>
      </c>
      <c r="E38" s="217">
        <f t="shared" si="1"/>
        <v>1.2691965985531158E-2</v>
      </c>
      <c r="F38" s="129">
        <v>73</v>
      </c>
      <c r="G38" s="217">
        <f t="shared" si="2"/>
        <v>2.4856140828765025</v>
      </c>
      <c r="H38" s="217">
        <f t="shared" si="3"/>
        <v>0.14288230803859781</v>
      </c>
      <c r="I38" s="99">
        <f t="shared" si="4"/>
        <v>74</v>
      </c>
      <c r="J38" s="217">
        <f t="shared" si="5"/>
        <v>2.1882808688066477</v>
      </c>
      <c r="K38" s="217">
        <f t="shared" si="6"/>
        <v>0.12548753603527218</v>
      </c>
    </row>
    <row r="39" spans="1:11" ht="20.25" customHeight="1">
      <c r="A39" s="71"/>
      <c r="B39" s="67" t="s">
        <v>51</v>
      </c>
      <c r="C39" s="70">
        <f>C7+C9+C11+C12+SUM(C14:C18)+C22+SUM(C26:C29)+SUM(C31:C36)</f>
        <v>7879</v>
      </c>
      <c r="D39" s="54">
        <f t="shared" si="0"/>
        <v>1771.5570545250141</v>
      </c>
      <c r="E39" s="54">
        <f t="shared" si="1"/>
        <v>100</v>
      </c>
      <c r="F39" s="70">
        <f>F7+F9+F11+F12+SUM(F14:F18)+F22+SUM(F26:F29)+SUM(F31:F36)</f>
        <v>51091</v>
      </c>
      <c r="G39" s="54">
        <f t="shared" si="2"/>
        <v>1739.6234124416901</v>
      </c>
      <c r="H39" s="54">
        <f t="shared" si="3"/>
        <v>100</v>
      </c>
      <c r="I39" s="70">
        <f>I7+I9+I11+I12+SUM(I14:I18)+I22+SUM(I26:I29)+SUM(I31:I36)</f>
        <v>58970</v>
      </c>
      <c r="J39" s="54">
        <f t="shared" si="5"/>
        <v>1743.8232815341623</v>
      </c>
      <c r="K39" s="54">
        <f t="shared" si="6"/>
        <v>100</v>
      </c>
    </row>
    <row r="40" spans="1:11">
      <c r="B40" s="111"/>
    </row>
    <row r="41" spans="1:11">
      <c r="B41" s="111"/>
    </row>
  </sheetData>
  <mergeCells count="9">
    <mergeCell ref="A2:J2"/>
    <mergeCell ref="A5:A6"/>
    <mergeCell ref="B5:B6"/>
    <mergeCell ref="A7:A8"/>
    <mergeCell ref="A29:A30"/>
    <mergeCell ref="A9:A10"/>
    <mergeCell ref="A12:A13"/>
    <mergeCell ref="A18:A21"/>
    <mergeCell ref="A22:A25"/>
  </mergeCells>
  <phoneticPr fontId="0" type="noConversion"/>
  <printOptions horizontalCentered="1"/>
  <pageMargins left="0.74803149606299213" right="0.74803149606299213" top="0.23622047244094491" bottom="0.39370078740157483" header="0.23622047244094491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7" tint="0.39997558519241921"/>
  </sheetPr>
  <dimension ref="A2:K41"/>
  <sheetViews>
    <sheetView workbookViewId="0">
      <selection activeCell="D4" sqref="D3:J4"/>
    </sheetView>
  </sheetViews>
  <sheetFormatPr defaultRowHeight="12.75"/>
  <cols>
    <col min="1" max="1" width="6" style="26" customWidth="1"/>
    <col min="2" max="2" width="53.7109375" customWidth="1"/>
    <col min="3" max="3" width="10.42578125" style="5" customWidth="1"/>
    <col min="4" max="4" width="10.42578125" style="55" customWidth="1"/>
    <col min="5" max="5" width="8.42578125" style="55" customWidth="1"/>
    <col min="6" max="6" width="10.28515625" style="5" customWidth="1"/>
    <col min="7" max="7" width="10.42578125" style="55" customWidth="1"/>
    <col min="8" max="8" width="8.42578125" style="55" customWidth="1"/>
    <col min="9" max="9" width="10.28515625" customWidth="1"/>
    <col min="10" max="10" width="10" style="55" customWidth="1"/>
    <col min="11" max="11" width="9.140625" style="55" customWidth="1"/>
  </cols>
  <sheetData>
    <row r="2" spans="1:11">
      <c r="A2" s="186" t="s">
        <v>76</v>
      </c>
      <c r="B2" s="186"/>
      <c r="C2" s="186"/>
      <c r="D2" s="186"/>
      <c r="E2" s="186"/>
      <c r="F2" s="186"/>
      <c r="G2" s="186"/>
      <c r="H2" s="186"/>
      <c r="I2" s="186"/>
      <c r="J2" s="186"/>
      <c r="K2" s="56"/>
    </row>
    <row r="3" spans="1:11">
      <c r="A3" s="47"/>
      <c r="B3" s="1"/>
      <c r="C3" s="106"/>
      <c r="D3" s="270"/>
      <c r="E3" s="270"/>
      <c r="F3" s="106"/>
      <c r="G3" s="270"/>
      <c r="H3" s="271"/>
      <c r="I3" s="76"/>
      <c r="J3" s="271"/>
      <c r="K3" s="60"/>
    </row>
    <row r="4" spans="1:11">
      <c r="A4" s="48"/>
      <c r="D4" s="272">
        <v>2394</v>
      </c>
      <c r="E4" s="117"/>
      <c r="G4" s="273">
        <v>9100</v>
      </c>
      <c r="H4" s="117"/>
      <c r="I4" s="5"/>
      <c r="J4" s="272">
        <f>SUM(D4:G4)</f>
        <v>11494</v>
      </c>
    </row>
    <row r="5" spans="1:11">
      <c r="A5" s="171" t="s">
        <v>57</v>
      </c>
      <c r="B5" s="171" t="s">
        <v>55</v>
      </c>
      <c r="C5" s="202" t="s">
        <v>0</v>
      </c>
      <c r="D5" s="203"/>
      <c r="E5" s="204"/>
      <c r="F5" s="202" t="s">
        <v>1</v>
      </c>
      <c r="G5" s="203"/>
      <c r="H5" s="204"/>
      <c r="I5" s="155" t="s">
        <v>2</v>
      </c>
      <c r="J5" s="123"/>
      <c r="K5" s="57"/>
    </row>
    <row r="6" spans="1:11" ht="30" customHeight="1">
      <c r="A6" s="172"/>
      <c r="B6" s="172"/>
      <c r="C6" s="110" t="s">
        <v>3</v>
      </c>
      <c r="D6" s="61" t="s">
        <v>4</v>
      </c>
      <c r="E6" s="61" t="s">
        <v>5</v>
      </c>
      <c r="F6" s="110" t="s">
        <v>3</v>
      </c>
      <c r="G6" s="61" t="s">
        <v>4</v>
      </c>
      <c r="H6" s="61" t="s">
        <v>5</v>
      </c>
      <c r="I6" s="61" t="s">
        <v>3</v>
      </c>
      <c r="J6" s="61" t="s">
        <v>4</v>
      </c>
      <c r="K6" s="61" t="s">
        <v>5</v>
      </c>
    </row>
    <row r="7" spans="1:11" ht="15.75" customHeight="1" thickBot="1">
      <c r="A7" s="165" t="s">
        <v>6</v>
      </c>
      <c r="B7" s="214" t="s">
        <v>7</v>
      </c>
      <c r="C7" s="128">
        <v>734</v>
      </c>
      <c r="D7" s="215">
        <f t="shared" ref="D7:D39" si="0">C7*1000/$D$4</f>
        <v>306.59983291562241</v>
      </c>
      <c r="E7" s="215">
        <f t="shared" ref="E7:E39" si="1">C7*100/C$39</f>
        <v>27.845220030349015</v>
      </c>
      <c r="F7" s="128">
        <v>424</v>
      </c>
      <c r="G7" s="215">
        <f t="shared" ref="G7:G39" si="2">F7*1000/$G$4</f>
        <v>46.593406593406591</v>
      </c>
      <c r="H7" s="215">
        <f t="shared" ref="H7:H39" si="3">F7*100/F$39</f>
        <v>4.3590007196463452</v>
      </c>
      <c r="I7" s="53">
        <f t="shared" ref="I7:I38" si="4">C7+F7</f>
        <v>1158</v>
      </c>
      <c r="J7" s="215">
        <f t="shared" ref="J7:J39" si="5">I7*1000/$J$4</f>
        <v>100.74821646076214</v>
      </c>
      <c r="K7" s="215">
        <f t="shared" ref="K7:K39" si="6">I7*100/I$39</f>
        <v>9.3666585780150449</v>
      </c>
    </row>
    <row r="8" spans="1:11" s="55" customFormat="1">
      <c r="A8" s="166"/>
      <c r="B8" s="265" t="s">
        <v>8</v>
      </c>
      <c r="C8" s="129"/>
      <c r="D8" s="245">
        <f t="shared" si="0"/>
        <v>0</v>
      </c>
      <c r="E8" s="245">
        <f t="shared" si="1"/>
        <v>0</v>
      </c>
      <c r="F8" s="129">
        <v>1</v>
      </c>
      <c r="G8" s="245">
        <f t="shared" si="2"/>
        <v>0.10989010989010989</v>
      </c>
      <c r="H8" s="245">
        <f t="shared" si="3"/>
        <v>1.0280662074637606E-2</v>
      </c>
      <c r="I8" s="99">
        <f t="shared" si="4"/>
        <v>1</v>
      </c>
      <c r="J8" s="245">
        <f t="shared" si="5"/>
        <v>8.7001914042108927E-2</v>
      </c>
      <c r="K8" s="245">
        <f t="shared" si="6"/>
        <v>8.0886516217746496E-3</v>
      </c>
    </row>
    <row r="9" spans="1:11" ht="17.25" customHeight="1" thickBot="1">
      <c r="A9" s="165" t="s">
        <v>9</v>
      </c>
      <c r="B9" s="214" t="s">
        <v>10</v>
      </c>
      <c r="C9" s="128">
        <v>11</v>
      </c>
      <c r="D9" s="215">
        <f t="shared" si="0"/>
        <v>4.5948203842940689</v>
      </c>
      <c r="E9" s="215">
        <f t="shared" si="1"/>
        <v>0.41729893778452198</v>
      </c>
      <c r="F9" s="128">
        <v>156</v>
      </c>
      <c r="G9" s="215">
        <f t="shared" si="2"/>
        <v>17.142857142857142</v>
      </c>
      <c r="H9" s="215">
        <f t="shared" si="3"/>
        <v>1.6037832836434667</v>
      </c>
      <c r="I9" s="53">
        <f t="shared" si="4"/>
        <v>167</v>
      </c>
      <c r="J9" s="215">
        <f t="shared" si="5"/>
        <v>14.52931964503219</v>
      </c>
      <c r="K9" s="215">
        <f t="shared" si="6"/>
        <v>1.3508048208363665</v>
      </c>
    </row>
    <row r="10" spans="1:11" s="55" customFormat="1">
      <c r="A10" s="166"/>
      <c r="B10" s="265" t="s">
        <v>11</v>
      </c>
      <c r="C10" s="129"/>
      <c r="D10" s="245">
        <f t="shared" si="0"/>
        <v>0</v>
      </c>
      <c r="E10" s="245">
        <f t="shared" si="1"/>
        <v>0</v>
      </c>
      <c r="F10" s="129">
        <v>88</v>
      </c>
      <c r="G10" s="245">
        <f t="shared" si="2"/>
        <v>9.6703296703296697</v>
      </c>
      <c r="H10" s="245">
        <f t="shared" si="3"/>
        <v>0.90469826256810937</v>
      </c>
      <c r="I10" s="99">
        <f t="shared" si="4"/>
        <v>88</v>
      </c>
      <c r="J10" s="245">
        <f t="shared" si="5"/>
        <v>7.6561684357055855</v>
      </c>
      <c r="K10" s="245">
        <f t="shared" si="6"/>
        <v>0.71180134271616924</v>
      </c>
    </row>
    <row r="11" spans="1:11" ht="16.5" customHeight="1">
      <c r="A11" s="15" t="s">
        <v>12</v>
      </c>
      <c r="B11" s="218" t="s">
        <v>13</v>
      </c>
      <c r="C11" s="131">
        <v>5</v>
      </c>
      <c r="D11" s="219">
        <f t="shared" si="0"/>
        <v>2.0885547201336676</v>
      </c>
      <c r="E11" s="219">
        <f t="shared" si="1"/>
        <v>0.18968133535660092</v>
      </c>
      <c r="F11" s="131">
        <v>18</v>
      </c>
      <c r="G11" s="219">
        <f t="shared" si="2"/>
        <v>1.9780219780219781</v>
      </c>
      <c r="H11" s="219">
        <f t="shared" si="3"/>
        <v>0.18505191734347692</v>
      </c>
      <c r="I11" s="46">
        <f t="shared" si="4"/>
        <v>23</v>
      </c>
      <c r="J11" s="219">
        <f t="shared" si="5"/>
        <v>2.0010440229685051</v>
      </c>
      <c r="K11" s="219">
        <f t="shared" si="6"/>
        <v>0.18603898730081694</v>
      </c>
    </row>
    <row r="12" spans="1:11" ht="26.25" thickBot="1">
      <c r="A12" s="165" t="s">
        <v>14</v>
      </c>
      <c r="B12" s="214" t="s">
        <v>15</v>
      </c>
      <c r="C12" s="128">
        <v>14</v>
      </c>
      <c r="D12" s="215">
        <f t="shared" si="0"/>
        <v>5.8479532163742691</v>
      </c>
      <c r="E12" s="215">
        <f t="shared" si="1"/>
        <v>0.53110773899848251</v>
      </c>
      <c r="F12" s="128">
        <v>753</v>
      </c>
      <c r="G12" s="215">
        <f t="shared" si="2"/>
        <v>82.747252747252745</v>
      </c>
      <c r="H12" s="215">
        <f t="shared" si="3"/>
        <v>7.7413385422021177</v>
      </c>
      <c r="I12" s="53">
        <f t="shared" si="4"/>
        <v>767</v>
      </c>
      <c r="J12" s="215">
        <f t="shared" si="5"/>
        <v>66.730468070297547</v>
      </c>
      <c r="K12" s="215">
        <f t="shared" si="6"/>
        <v>6.2039957939011563</v>
      </c>
    </row>
    <row r="13" spans="1:11" s="55" customFormat="1" ht="15" customHeight="1">
      <c r="A13" s="166"/>
      <c r="B13" s="266" t="s">
        <v>16</v>
      </c>
      <c r="C13" s="129">
        <v>9</v>
      </c>
      <c r="D13" s="245">
        <f t="shared" si="0"/>
        <v>3.7593984962406015</v>
      </c>
      <c r="E13" s="245">
        <f t="shared" si="1"/>
        <v>0.34142640364188165</v>
      </c>
      <c r="F13" s="129">
        <v>587</v>
      </c>
      <c r="G13" s="245">
        <f t="shared" si="2"/>
        <v>64.505494505494511</v>
      </c>
      <c r="H13" s="245">
        <f t="shared" si="3"/>
        <v>6.0347486378122754</v>
      </c>
      <c r="I13" s="99">
        <f t="shared" si="4"/>
        <v>596</v>
      </c>
      <c r="J13" s="245">
        <f t="shared" si="5"/>
        <v>51.853140769096917</v>
      </c>
      <c r="K13" s="245">
        <f t="shared" si="6"/>
        <v>4.8208363665776917</v>
      </c>
    </row>
    <row r="14" spans="1:11" ht="15" customHeight="1">
      <c r="A14" s="13" t="s">
        <v>17</v>
      </c>
      <c r="B14" s="221" t="s">
        <v>18</v>
      </c>
      <c r="C14" s="131">
        <v>36</v>
      </c>
      <c r="D14" s="219">
        <f t="shared" si="0"/>
        <v>15.037593984962406</v>
      </c>
      <c r="E14" s="219">
        <f t="shared" si="1"/>
        <v>1.3657056145675266</v>
      </c>
      <c r="F14" s="131">
        <v>272</v>
      </c>
      <c r="G14" s="219">
        <f t="shared" si="2"/>
        <v>29.890109890109891</v>
      </c>
      <c r="H14" s="219">
        <f t="shared" si="3"/>
        <v>2.7963400843014292</v>
      </c>
      <c r="I14" s="46">
        <f t="shared" si="4"/>
        <v>308</v>
      </c>
      <c r="J14" s="219">
        <f t="shared" si="5"/>
        <v>26.796589524969548</v>
      </c>
      <c r="K14" s="219">
        <f t="shared" si="6"/>
        <v>2.4913046995065922</v>
      </c>
    </row>
    <row r="15" spans="1:11" ht="14.25">
      <c r="A15" s="13" t="s">
        <v>19</v>
      </c>
      <c r="B15" s="221" t="s">
        <v>20</v>
      </c>
      <c r="C15" s="131">
        <v>23</v>
      </c>
      <c r="D15" s="219">
        <f t="shared" si="0"/>
        <v>9.6073517126148698</v>
      </c>
      <c r="E15" s="219">
        <f t="shared" si="1"/>
        <v>0.87253414264036422</v>
      </c>
      <c r="F15" s="131">
        <v>455</v>
      </c>
      <c r="G15" s="219">
        <f t="shared" si="2"/>
        <v>50</v>
      </c>
      <c r="H15" s="219">
        <f t="shared" si="3"/>
        <v>4.6777012439601107</v>
      </c>
      <c r="I15" s="46">
        <f t="shared" si="4"/>
        <v>478</v>
      </c>
      <c r="J15" s="219">
        <f t="shared" si="5"/>
        <v>41.586914912128066</v>
      </c>
      <c r="K15" s="219">
        <f t="shared" si="6"/>
        <v>3.8663754752082826</v>
      </c>
    </row>
    <row r="16" spans="1:11" ht="14.25">
      <c r="A16" s="15" t="s">
        <v>21</v>
      </c>
      <c r="B16" s="218" t="s">
        <v>22</v>
      </c>
      <c r="C16" s="131">
        <v>56</v>
      </c>
      <c r="D16" s="219">
        <f t="shared" si="0"/>
        <v>23.391812865497077</v>
      </c>
      <c r="E16" s="219">
        <f t="shared" si="1"/>
        <v>2.1244309559939301</v>
      </c>
      <c r="F16" s="131">
        <v>303</v>
      </c>
      <c r="G16" s="219">
        <f t="shared" si="2"/>
        <v>33.296703296703299</v>
      </c>
      <c r="H16" s="219">
        <f t="shared" si="3"/>
        <v>3.1150406086151947</v>
      </c>
      <c r="I16" s="46">
        <f t="shared" si="4"/>
        <v>359</v>
      </c>
      <c r="J16" s="219">
        <f t="shared" si="5"/>
        <v>31.233687141117105</v>
      </c>
      <c r="K16" s="219">
        <f t="shared" si="6"/>
        <v>2.9038259322170994</v>
      </c>
    </row>
    <row r="17" spans="1:11" ht="14.25">
      <c r="A17" s="13" t="s">
        <v>23</v>
      </c>
      <c r="B17" s="221" t="s">
        <v>24</v>
      </c>
      <c r="C17" s="131">
        <v>6</v>
      </c>
      <c r="D17" s="219">
        <f t="shared" si="0"/>
        <v>2.5062656641604009</v>
      </c>
      <c r="E17" s="219">
        <f t="shared" si="1"/>
        <v>0.22761760242792109</v>
      </c>
      <c r="F17" s="131">
        <v>241</v>
      </c>
      <c r="G17" s="219">
        <f t="shared" si="2"/>
        <v>26.483516483516482</v>
      </c>
      <c r="H17" s="219">
        <f t="shared" si="3"/>
        <v>2.4776395599876633</v>
      </c>
      <c r="I17" s="46">
        <f t="shared" si="4"/>
        <v>247</v>
      </c>
      <c r="J17" s="219">
        <f t="shared" si="5"/>
        <v>21.489472768400905</v>
      </c>
      <c r="K17" s="219">
        <f t="shared" si="6"/>
        <v>1.9978969505783386</v>
      </c>
    </row>
    <row r="18" spans="1:11" ht="15" thickBot="1">
      <c r="A18" s="160" t="s">
        <v>25</v>
      </c>
      <c r="B18" s="222" t="s">
        <v>26</v>
      </c>
      <c r="C18" s="128">
        <v>6</v>
      </c>
      <c r="D18" s="215">
        <f t="shared" si="0"/>
        <v>2.5062656641604009</v>
      </c>
      <c r="E18" s="215">
        <f t="shared" si="1"/>
        <v>0.22761760242792109</v>
      </c>
      <c r="F18" s="128">
        <v>3897</v>
      </c>
      <c r="G18" s="215">
        <f t="shared" si="2"/>
        <v>428.24175824175825</v>
      </c>
      <c r="H18" s="215">
        <f t="shared" si="3"/>
        <v>40.063740104862752</v>
      </c>
      <c r="I18" s="53">
        <f t="shared" si="4"/>
        <v>3903</v>
      </c>
      <c r="J18" s="215">
        <f t="shared" si="5"/>
        <v>339.56847050635116</v>
      </c>
      <c r="K18" s="215">
        <f t="shared" si="6"/>
        <v>31.570007279786459</v>
      </c>
    </row>
    <row r="19" spans="1:11" s="55" customFormat="1" ht="10.5" customHeight="1">
      <c r="A19" s="161"/>
      <c r="B19" s="265" t="s">
        <v>27</v>
      </c>
      <c r="C19" s="129"/>
      <c r="D19" s="245">
        <f t="shared" si="0"/>
        <v>0</v>
      </c>
      <c r="E19" s="245">
        <f t="shared" si="1"/>
        <v>0</v>
      </c>
      <c r="F19" s="129">
        <v>2490</v>
      </c>
      <c r="G19" s="245">
        <f t="shared" si="2"/>
        <v>273.62637362637361</v>
      </c>
      <c r="H19" s="245">
        <f t="shared" si="3"/>
        <v>25.598848565847639</v>
      </c>
      <c r="I19" s="99">
        <f t="shared" si="4"/>
        <v>2490</v>
      </c>
      <c r="J19" s="245">
        <f t="shared" si="5"/>
        <v>216.63476596485123</v>
      </c>
      <c r="K19" s="245">
        <f t="shared" si="6"/>
        <v>20.14074253821888</v>
      </c>
    </row>
    <row r="20" spans="1:11" s="55" customFormat="1" ht="10.5" customHeight="1">
      <c r="A20" s="161"/>
      <c r="B20" s="267" t="s">
        <v>52</v>
      </c>
      <c r="C20" s="133"/>
      <c r="D20" s="251">
        <f t="shared" si="0"/>
        <v>0</v>
      </c>
      <c r="E20" s="251">
        <f t="shared" si="1"/>
        <v>0</v>
      </c>
      <c r="F20" s="133">
        <v>465</v>
      </c>
      <c r="G20" s="251">
        <f t="shared" si="2"/>
        <v>51.098901098901102</v>
      </c>
      <c r="H20" s="251">
        <f t="shared" si="3"/>
        <v>4.7805078647064869</v>
      </c>
      <c r="I20" s="101">
        <f t="shared" si="4"/>
        <v>465</v>
      </c>
      <c r="J20" s="251">
        <f t="shared" si="5"/>
        <v>40.455890029580651</v>
      </c>
      <c r="K20" s="251">
        <f t="shared" si="6"/>
        <v>3.7612230041252124</v>
      </c>
    </row>
    <row r="21" spans="1:11" s="55" customFormat="1" ht="9.75" customHeight="1">
      <c r="A21" s="162"/>
      <c r="B21" s="268" t="s">
        <v>28</v>
      </c>
      <c r="C21" s="133"/>
      <c r="D21" s="251">
        <f t="shared" si="0"/>
        <v>0</v>
      </c>
      <c r="E21" s="251">
        <f t="shared" si="1"/>
        <v>0</v>
      </c>
      <c r="F21" s="133">
        <v>347</v>
      </c>
      <c r="G21" s="251">
        <f t="shared" si="2"/>
        <v>38.131868131868131</v>
      </c>
      <c r="H21" s="251">
        <f t="shared" si="3"/>
        <v>3.5673897398992493</v>
      </c>
      <c r="I21" s="101">
        <f t="shared" si="4"/>
        <v>347</v>
      </c>
      <c r="J21" s="251">
        <f t="shared" si="5"/>
        <v>30.189664172611799</v>
      </c>
      <c r="K21" s="251">
        <f t="shared" si="6"/>
        <v>2.8067621127558038</v>
      </c>
    </row>
    <row r="22" spans="1:11" ht="18" customHeight="1" thickBot="1">
      <c r="A22" s="160" t="s">
        <v>29</v>
      </c>
      <c r="B22" s="222" t="s">
        <v>30</v>
      </c>
      <c r="C22" s="128">
        <v>1252</v>
      </c>
      <c r="D22" s="215">
        <f t="shared" si="0"/>
        <v>522.97410192147038</v>
      </c>
      <c r="E22" s="215">
        <f t="shared" si="1"/>
        <v>47.496206373292871</v>
      </c>
      <c r="F22" s="128">
        <v>865</v>
      </c>
      <c r="G22" s="215">
        <f t="shared" si="2"/>
        <v>95.054945054945051</v>
      </c>
      <c r="H22" s="215">
        <f t="shared" si="3"/>
        <v>8.8927726945615291</v>
      </c>
      <c r="I22" s="53">
        <f t="shared" si="4"/>
        <v>2117</v>
      </c>
      <c r="J22" s="215">
        <f t="shared" si="5"/>
        <v>184.18305202714458</v>
      </c>
      <c r="K22" s="215">
        <f t="shared" si="6"/>
        <v>17.123675483296935</v>
      </c>
    </row>
    <row r="23" spans="1:11" s="55" customFormat="1">
      <c r="A23" s="161"/>
      <c r="B23" s="265" t="s">
        <v>31</v>
      </c>
      <c r="C23" s="129">
        <v>1011</v>
      </c>
      <c r="D23" s="245">
        <f t="shared" si="0"/>
        <v>422.30576441102755</v>
      </c>
      <c r="E23" s="245">
        <f t="shared" si="1"/>
        <v>38.353566009104703</v>
      </c>
      <c r="F23" s="129">
        <v>309</v>
      </c>
      <c r="G23" s="245">
        <f t="shared" si="2"/>
        <v>33.956043956043956</v>
      </c>
      <c r="H23" s="245">
        <f t="shared" si="3"/>
        <v>3.1767245810630205</v>
      </c>
      <c r="I23" s="99">
        <f t="shared" si="4"/>
        <v>1320</v>
      </c>
      <c r="J23" s="245">
        <f t="shared" si="5"/>
        <v>114.84252653558379</v>
      </c>
      <c r="K23" s="245">
        <f t="shared" si="6"/>
        <v>10.677020140742538</v>
      </c>
    </row>
    <row r="24" spans="1:11" s="55" customFormat="1" ht="9.75" customHeight="1">
      <c r="A24" s="161"/>
      <c r="B24" s="269" t="s">
        <v>53</v>
      </c>
      <c r="C24" s="133">
        <v>17</v>
      </c>
      <c r="D24" s="251">
        <f t="shared" si="0"/>
        <v>7.1010860484544693</v>
      </c>
      <c r="E24" s="251">
        <f t="shared" si="1"/>
        <v>0.64491654021244305</v>
      </c>
      <c r="F24" s="133">
        <v>85</v>
      </c>
      <c r="G24" s="251">
        <f t="shared" si="2"/>
        <v>9.3406593406593412</v>
      </c>
      <c r="H24" s="251">
        <f t="shared" si="3"/>
        <v>0.8738562763441966</v>
      </c>
      <c r="I24" s="101">
        <f t="shared" si="4"/>
        <v>102</v>
      </c>
      <c r="J24" s="251">
        <f t="shared" si="5"/>
        <v>8.8741952322951096</v>
      </c>
      <c r="K24" s="251">
        <f t="shared" si="6"/>
        <v>0.82504246542101434</v>
      </c>
    </row>
    <row r="25" spans="1:11" s="55" customFormat="1" ht="11.25" customHeight="1">
      <c r="A25" s="162"/>
      <c r="B25" s="269" t="s">
        <v>54</v>
      </c>
      <c r="C25" s="133">
        <v>186</v>
      </c>
      <c r="D25" s="251">
        <f t="shared" si="0"/>
        <v>77.694235588972433</v>
      </c>
      <c r="E25" s="251">
        <f t="shared" si="1"/>
        <v>7.0561456752655536</v>
      </c>
      <c r="F25" s="133">
        <v>239</v>
      </c>
      <c r="G25" s="251">
        <f t="shared" si="2"/>
        <v>26.263736263736263</v>
      </c>
      <c r="H25" s="251">
        <f t="shared" si="3"/>
        <v>2.457078235838388</v>
      </c>
      <c r="I25" s="101">
        <f t="shared" si="4"/>
        <v>425</v>
      </c>
      <c r="J25" s="251">
        <f t="shared" si="5"/>
        <v>36.975813467896295</v>
      </c>
      <c r="K25" s="251">
        <f t="shared" si="6"/>
        <v>3.4376769392542261</v>
      </c>
    </row>
    <row r="26" spans="1:11" ht="14.25">
      <c r="A26" s="15" t="s">
        <v>32</v>
      </c>
      <c r="B26" s="218" t="s">
        <v>33</v>
      </c>
      <c r="C26" s="131">
        <v>124</v>
      </c>
      <c r="D26" s="219">
        <f t="shared" si="0"/>
        <v>51.796157059314957</v>
      </c>
      <c r="E26" s="219">
        <f t="shared" si="1"/>
        <v>4.7040971168437027</v>
      </c>
      <c r="F26" s="131">
        <v>327</v>
      </c>
      <c r="G26" s="219">
        <f t="shared" si="2"/>
        <v>35.934065934065934</v>
      </c>
      <c r="H26" s="219">
        <f t="shared" si="3"/>
        <v>3.3617764984064973</v>
      </c>
      <c r="I26" s="46">
        <f t="shared" si="4"/>
        <v>451</v>
      </c>
      <c r="J26" s="219">
        <f t="shared" si="5"/>
        <v>39.237863232991124</v>
      </c>
      <c r="K26" s="219">
        <f t="shared" si="6"/>
        <v>3.6479818814203671</v>
      </c>
    </row>
    <row r="27" spans="1:11" ht="14.25">
      <c r="A27" s="15" t="s">
        <v>34</v>
      </c>
      <c r="B27" s="218" t="s">
        <v>35</v>
      </c>
      <c r="C27" s="131">
        <v>93</v>
      </c>
      <c r="D27" s="219">
        <f t="shared" si="0"/>
        <v>38.847117794486216</v>
      </c>
      <c r="E27" s="219">
        <f t="shared" si="1"/>
        <v>3.5280728376327768</v>
      </c>
      <c r="F27" s="131">
        <v>222</v>
      </c>
      <c r="G27" s="219">
        <f t="shared" si="2"/>
        <v>24.395604395604394</v>
      </c>
      <c r="H27" s="219">
        <f t="shared" si="3"/>
        <v>2.2823069805695488</v>
      </c>
      <c r="I27" s="46">
        <f t="shared" si="4"/>
        <v>315</v>
      </c>
      <c r="J27" s="219">
        <f t="shared" si="5"/>
        <v>27.405602923264311</v>
      </c>
      <c r="K27" s="219">
        <f t="shared" si="6"/>
        <v>2.5479252608590146</v>
      </c>
    </row>
    <row r="28" spans="1:11" ht="25.5">
      <c r="A28" s="15" t="s">
        <v>36</v>
      </c>
      <c r="B28" s="218" t="s">
        <v>37</v>
      </c>
      <c r="C28" s="131">
        <v>16</v>
      </c>
      <c r="D28" s="219">
        <f t="shared" si="0"/>
        <v>6.6833751044277356</v>
      </c>
      <c r="E28" s="219">
        <f t="shared" si="1"/>
        <v>0.60698027314112291</v>
      </c>
      <c r="F28" s="131">
        <v>679</v>
      </c>
      <c r="G28" s="219">
        <f t="shared" si="2"/>
        <v>74.615384615384613</v>
      </c>
      <c r="H28" s="219">
        <f t="shared" si="3"/>
        <v>6.9805695486789352</v>
      </c>
      <c r="I28" s="46">
        <f t="shared" si="4"/>
        <v>695</v>
      </c>
      <c r="J28" s="219">
        <f t="shared" si="5"/>
        <v>60.466330259265703</v>
      </c>
      <c r="K28" s="219">
        <f t="shared" si="6"/>
        <v>5.6216128771333818</v>
      </c>
    </row>
    <row r="29" spans="1:11" ht="15" thickBot="1">
      <c r="A29" s="165" t="s">
        <v>38</v>
      </c>
      <c r="B29" s="229" t="s">
        <v>39</v>
      </c>
      <c r="C29" s="128">
        <v>60</v>
      </c>
      <c r="D29" s="215">
        <f t="shared" si="0"/>
        <v>25.062656641604011</v>
      </c>
      <c r="E29" s="215">
        <f t="shared" si="1"/>
        <v>2.2761760242792111</v>
      </c>
      <c r="F29" s="128">
        <v>410</v>
      </c>
      <c r="G29" s="215">
        <f t="shared" si="2"/>
        <v>45.054945054945058</v>
      </c>
      <c r="H29" s="215">
        <f t="shared" si="3"/>
        <v>4.2150714506014184</v>
      </c>
      <c r="I29" s="53">
        <f t="shared" si="4"/>
        <v>470</v>
      </c>
      <c r="J29" s="215">
        <f t="shared" si="5"/>
        <v>40.890899599791197</v>
      </c>
      <c r="K29" s="215">
        <f t="shared" si="6"/>
        <v>3.8016662622340855</v>
      </c>
    </row>
    <row r="30" spans="1:11" s="55" customFormat="1">
      <c r="A30" s="166"/>
      <c r="B30" s="266" t="s">
        <v>40</v>
      </c>
      <c r="C30" s="129">
        <v>33</v>
      </c>
      <c r="D30" s="245">
        <f t="shared" si="0"/>
        <v>13.784461152882205</v>
      </c>
      <c r="E30" s="245">
        <f t="shared" si="1"/>
        <v>1.251896813353566</v>
      </c>
      <c r="F30" s="129">
        <v>179</v>
      </c>
      <c r="G30" s="245">
        <f t="shared" si="2"/>
        <v>19.670329670329672</v>
      </c>
      <c r="H30" s="245">
        <f t="shared" si="3"/>
        <v>1.8402385113601316</v>
      </c>
      <c r="I30" s="99">
        <f t="shared" si="4"/>
        <v>212</v>
      </c>
      <c r="J30" s="245">
        <f t="shared" si="5"/>
        <v>18.444405776927091</v>
      </c>
      <c r="K30" s="245">
        <f t="shared" si="6"/>
        <v>1.7147941438162257</v>
      </c>
    </row>
    <row r="31" spans="1:11" ht="14.25">
      <c r="A31" s="15" t="s">
        <v>41</v>
      </c>
      <c r="B31" s="218" t="s">
        <v>42</v>
      </c>
      <c r="C31" s="131"/>
      <c r="D31" s="219">
        <f t="shared" si="0"/>
        <v>0</v>
      </c>
      <c r="E31" s="219">
        <f t="shared" si="1"/>
        <v>0</v>
      </c>
      <c r="F31" s="131">
        <v>16</v>
      </c>
      <c r="G31" s="219">
        <f t="shared" si="2"/>
        <v>1.7582417582417582</v>
      </c>
      <c r="H31" s="219">
        <f t="shared" si="3"/>
        <v>0.1644905931942017</v>
      </c>
      <c r="I31" s="46">
        <f t="shared" si="4"/>
        <v>16</v>
      </c>
      <c r="J31" s="219">
        <f t="shared" si="5"/>
        <v>1.3920306246737428</v>
      </c>
      <c r="K31" s="219">
        <f t="shared" si="6"/>
        <v>0.12941842594839439</v>
      </c>
    </row>
    <row r="32" spans="1:11" ht="14.25">
      <c r="A32" s="15" t="s">
        <v>43</v>
      </c>
      <c r="B32" s="218" t="s">
        <v>44</v>
      </c>
      <c r="C32" s="131">
        <v>8</v>
      </c>
      <c r="D32" s="219">
        <f t="shared" si="0"/>
        <v>3.3416875522138678</v>
      </c>
      <c r="E32" s="219">
        <f t="shared" si="1"/>
        <v>0.30349013657056145</v>
      </c>
      <c r="F32" s="131"/>
      <c r="G32" s="219">
        <f t="shared" si="2"/>
        <v>0</v>
      </c>
      <c r="H32" s="219">
        <f t="shared" si="3"/>
        <v>0</v>
      </c>
      <c r="I32" s="46">
        <f t="shared" si="4"/>
        <v>8</v>
      </c>
      <c r="J32" s="219">
        <f t="shared" si="5"/>
        <v>0.69601531233687142</v>
      </c>
      <c r="K32" s="219">
        <f t="shared" si="6"/>
        <v>6.4709212974197197E-2</v>
      </c>
    </row>
    <row r="33" spans="1:11" ht="14.25">
      <c r="A33" s="15" t="s">
        <v>45</v>
      </c>
      <c r="B33" s="218" t="s">
        <v>46</v>
      </c>
      <c r="C33" s="131">
        <v>15</v>
      </c>
      <c r="D33" s="219">
        <f t="shared" si="0"/>
        <v>6.2656641604010028</v>
      </c>
      <c r="E33" s="219">
        <f t="shared" si="1"/>
        <v>0.56904400606980277</v>
      </c>
      <c r="F33" s="131">
        <v>2</v>
      </c>
      <c r="G33" s="219">
        <f t="shared" si="2"/>
        <v>0.21978021978021978</v>
      </c>
      <c r="H33" s="219">
        <f t="shared" si="3"/>
        <v>2.0561324149275213E-2</v>
      </c>
      <c r="I33" s="46">
        <f t="shared" si="4"/>
        <v>17</v>
      </c>
      <c r="J33" s="219">
        <f t="shared" si="5"/>
        <v>1.4790325387158518</v>
      </c>
      <c r="K33" s="219">
        <f t="shared" si="6"/>
        <v>0.13750707757016906</v>
      </c>
    </row>
    <row r="34" spans="1:11" ht="14.25">
      <c r="A34" s="15" t="s">
        <v>47</v>
      </c>
      <c r="B34" s="218" t="s">
        <v>48</v>
      </c>
      <c r="C34" s="131">
        <v>93</v>
      </c>
      <c r="D34" s="219">
        <f t="shared" si="0"/>
        <v>38.847117794486216</v>
      </c>
      <c r="E34" s="219">
        <f t="shared" si="1"/>
        <v>3.5280728376327768</v>
      </c>
      <c r="F34" s="131">
        <v>329</v>
      </c>
      <c r="G34" s="219">
        <f t="shared" si="2"/>
        <v>36.153846153846153</v>
      </c>
      <c r="H34" s="219">
        <f t="shared" si="3"/>
        <v>3.3823378225557725</v>
      </c>
      <c r="I34" s="46">
        <f t="shared" si="4"/>
        <v>422</v>
      </c>
      <c r="J34" s="219">
        <f t="shared" si="5"/>
        <v>36.714807725769965</v>
      </c>
      <c r="K34" s="219">
        <f t="shared" si="6"/>
        <v>3.4134109843889022</v>
      </c>
    </row>
    <row r="35" spans="1:11" ht="15" thickBot="1">
      <c r="A35" s="15" t="s">
        <v>49</v>
      </c>
      <c r="B35" s="214" t="s">
        <v>50</v>
      </c>
      <c r="C35" s="128">
        <v>68</v>
      </c>
      <c r="D35" s="215">
        <f t="shared" si="0"/>
        <v>28.404344193817877</v>
      </c>
      <c r="E35" s="215">
        <f t="shared" si="1"/>
        <v>2.5796661608497722</v>
      </c>
      <c r="F35" s="128">
        <v>252</v>
      </c>
      <c r="G35" s="215">
        <f t="shared" si="2"/>
        <v>27.692307692307693</v>
      </c>
      <c r="H35" s="215">
        <f t="shared" si="3"/>
        <v>2.5907268428086767</v>
      </c>
      <c r="I35" s="53">
        <f t="shared" si="4"/>
        <v>320</v>
      </c>
      <c r="J35" s="215">
        <f t="shared" si="5"/>
        <v>27.840612493474858</v>
      </c>
      <c r="K35" s="215">
        <f t="shared" si="6"/>
        <v>2.5883685189678882</v>
      </c>
    </row>
    <row r="36" spans="1:11" s="159" customFormat="1" ht="15" thickBot="1">
      <c r="A36" s="14" t="s">
        <v>79</v>
      </c>
      <c r="B36" s="210" t="s">
        <v>80</v>
      </c>
      <c r="C36" s="128">
        <v>16</v>
      </c>
      <c r="D36" s="49">
        <f t="shared" si="0"/>
        <v>6.6833751044277356</v>
      </c>
      <c r="E36" s="49">
        <f t="shared" si="1"/>
        <v>0.60698027314112291</v>
      </c>
      <c r="F36" s="128">
        <v>106</v>
      </c>
      <c r="G36" s="49">
        <f t="shared" si="2"/>
        <v>11.648351648351648</v>
      </c>
      <c r="H36" s="49">
        <f t="shared" si="3"/>
        <v>1.0897501799115863</v>
      </c>
      <c r="I36" s="62">
        <f t="shared" si="4"/>
        <v>122</v>
      </c>
      <c r="J36" s="49">
        <f t="shared" si="5"/>
        <v>10.61423351313729</v>
      </c>
      <c r="K36" s="49">
        <f t="shared" si="6"/>
        <v>0.98681549785650735</v>
      </c>
    </row>
    <row r="37" spans="1:11" s="159" customFormat="1" ht="14.25">
      <c r="A37" s="211"/>
      <c r="B37" s="212" t="s">
        <v>81</v>
      </c>
      <c r="C37" s="131">
        <v>7</v>
      </c>
      <c r="D37" s="217">
        <f t="shared" si="0"/>
        <v>2.9239766081871346</v>
      </c>
      <c r="E37" s="217">
        <f t="shared" si="1"/>
        <v>0.26555386949924126</v>
      </c>
      <c r="F37" s="129">
        <v>64</v>
      </c>
      <c r="G37" s="217">
        <f t="shared" si="2"/>
        <v>7.0329670329670328</v>
      </c>
      <c r="H37" s="217">
        <f t="shared" si="3"/>
        <v>0.6579623727768068</v>
      </c>
      <c r="I37" s="99">
        <f t="shared" si="4"/>
        <v>71</v>
      </c>
      <c r="J37" s="217">
        <f t="shared" si="5"/>
        <v>6.1771358969897339</v>
      </c>
      <c r="K37" s="217">
        <f t="shared" si="6"/>
        <v>0.57429426514600013</v>
      </c>
    </row>
    <row r="38" spans="1:11" s="159" customFormat="1" ht="14.25">
      <c r="A38" s="213"/>
      <c r="B38" s="212" t="s">
        <v>82</v>
      </c>
      <c r="C38" s="131">
        <v>9</v>
      </c>
      <c r="D38" s="217">
        <f t="shared" si="0"/>
        <v>3.7593984962406015</v>
      </c>
      <c r="E38" s="217">
        <f t="shared" si="1"/>
        <v>0.34142640364188165</v>
      </c>
      <c r="F38" s="129">
        <v>42</v>
      </c>
      <c r="G38" s="217">
        <f t="shared" si="2"/>
        <v>4.615384615384615</v>
      </c>
      <c r="H38" s="217">
        <f t="shared" si="3"/>
        <v>0.43178780713477949</v>
      </c>
      <c r="I38" s="99">
        <f t="shared" si="4"/>
        <v>51</v>
      </c>
      <c r="J38" s="217">
        <f t="shared" si="5"/>
        <v>4.4370976161475548</v>
      </c>
      <c r="K38" s="217">
        <f t="shared" si="6"/>
        <v>0.41252123271050717</v>
      </c>
    </row>
    <row r="39" spans="1:11" ht="15">
      <c r="A39" s="71"/>
      <c r="B39" s="67" t="s">
        <v>51</v>
      </c>
      <c r="C39" s="70">
        <f>C7+C9+C11+C12+SUM(C14:C18)+C22+SUM(C26:C29)+SUM(C31:C36)</f>
        <v>2636</v>
      </c>
      <c r="D39" s="54">
        <f t="shared" si="0"/>
        <v>1101.0860484544696</v>
      </c>
      <c r="E39" s="54">
        <f t="shared" si="1"/>
        <v>100</v>
      </c>
      <c r="F39" s="70">
        <f>F7+F9+F11+F12+SUM(F14:F18)+F22+SUM(F26:F29)+SUM(F31:F36)</f>
        <v>9727</v>
      </c>
      <c r="G39" s="54">
        <f t="shared" si="2"/>
        <v>1068.901098901099</v>
      </c>
      <c r="H39" s="54">
        <f t="shared" si="3"/>
        <v>100</v>
      </c>
      <c r="I39" s="70">
        <f>I7+I9+I11+I12+SUM(I14:I18)+I22+SUM(I26:I29)+SUM(I31:I36)</f>
        <v>12363</v>
      </c>
      <c r="J39" s="54">
        <f t="shared" si="5"/>
        <v>1075.6046633025926</v>
      </c>
      <c r="K39" s="54">
        <f t="shared" si="6"/>
        <v>100</v>
      </c>
    </row>
    <row r="40" spans="1:11">
      <c r="B40" s="111"/>
    </row>
    <row r="41" spans="1:11">
      <c r="B41" s="111"/>
    </row>
  </sheetData>
  <mergeCells count="11">
    <mergeCell ref="A2:J2"/>
    <mergeCell ref="F5:H5"/>
    <mergeCell ref="C5:E5"/>
    <mergeCell ref="A22:A25"/>
    <mergeCell ref="A29:A30"/>
    <mergeCell ref="B5:B6"/>
    <mergeCell ref="A5:A6"/>
    <mergeCell ref="A7:A8"/>
    <mergeCell ref="A9:A10"/>
    <mergeCell ref="A12:A13"/>
    <mergeCell ref="A18:A21"/>
  </mergeCells>
  <phoneticPr fontId="0" type="noConversion"/>
  <printOptions horizontalCentered="1" verticalCentered="1"/>
  <pageMargins left="0.74803149606299213" right="0.74803149606299213" top="0.19685039370078741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В.Търново</vt:lpstr>
      <vt:lpstr>Г.Оряховица</vt:lpstr>
      <vt:lpstr>Елена</vt:lpstr>
      <vt:lpstr>Златарица</vt:lpstr>
      <vt:lpstr>Лясковец</vt:lpstr>
      <vt:lpstr>Павликени</vt:lpstr>
      <vt:lpstr>П.Тръмбеш</vt:lpstr>
      <vt:lpstr>Свищов</vt:lpstr>
      <vt:lpstr>Стражица</vt:lpstr>
      <vt:lpstr>Сухиндол</vt:lpstr>
      <vt:lpstr>Област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</dc:creator>
  <cp:lastModifiedBy>E Dimitrova</cp:lastModifiedBy>
  <cp:lastPrinted>2018-06-14T10:10:42Z</cp:lastPrinted>
  <dcterms:created xsi:type="dcterms:W3CDTF">2006-06-22T08:07:32Z</dcterms:created>
  <dcterms:modified xsi:type="dcterms:W3CDTF">2021-05-14T12:30:39Z</dcterms:modified>
</cp:coreProperties>
</file>