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480" yWindow="120" windowWidth="13812" windowHeight="8700" tabRatio="793" activeTab="10"/>
  </bookViews>
  <sheets>
    <sheet name="В.Търново" sheetId="7" r:id="rId1"/>
    <sheet name="Г.Оряховица" sheetId="35" r:id="rId2"/>
    <sheet name="Елена" sheetId="38" r:id="rId3"/>
    <sheet name="Златарица" sheetId="37" r:id="rId4"/>
    <sheet name="Лясковец" sheetId="51" r:id="rId5"/>
    <sheet name="Павликени" sheetId="50" r:id="rId6"/>
    <sheet name="П.Тръмбеш" sheetId="49" r:id="rId7"/>
    <sheet name="Свищов" sheetId="47" r:id="rId8"/>
    <sheet name="Стражица" sheetId="48" r:id="rId9"/>
    <sheet name="Сухиндол" sheetId="46" r:id="rId10"/>
    <sheet name="Област" sheetId="45" r:id="rId11"/>
  </sheets>
  <calcPr calcId="145621"/>
</workbook>
</file>

<file path=xl/calcChain.xml><?xml version="1.0" encoding="utf-8"?>
<calcChain xmlns="http://schemas.openxmlformats.org/spreadsheetml/2006/main">
  <c r="F38" i="45" l="1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I38" i="45" l="1"/>
  <c r="G38" i="45"/>
  <c r="D38" i="45"/>
  <c r="I37" i="45"/>
  <c r="G37" i="45"/>
  <c r="D37" i="45"/>
  <c r="I36" i="45"/>
  <c r="G36" i="45"/>
  <c r="D36" i="45"/>
  <c r="G35" i="45"/>
  <c r="I35" i="45"/>
  <c r="D34" i="45"/>
  <c r="G33" i="45"/>
  <c r="D33" i="45"/>
  <c r="I33" i="45"/>
  <c r="D32" i="45"/>
  <c r="I32" i="45"/>
  <c r="G31" i="45"/>
  <c r="I31" i="45"/>
  <c r="D30" i="45"/>
  <c r="G29" i="45"/>
  <c r="I29" i="45"/>
  <c r="D28" i="45"/>
  <c r="G27" i="45"/>
  <c r="D27" i="45"/>
  <c r="I27" i="45"/>
  <c r="G26" i="45"/>
  <c r="D26" i="45"/>
  <c r="G25" i="45"/>
  <c r="D25" i="45"/>
  <c r="I25" i="45"/>
  <c r="G24" i="45"/>
  <c r="D24" i="45"/>
  <c r="G23" i="45"/>
  <c r="D23" i="45"/>
  <c r="I23" i="45"/>
  <c r="G22" i="45"/>
  <c r="D22" i="45"/>
  <c r="G21" i="45"/>
  <c r="D21" i="45"/>
  <c r="I21" i="45"/>
  <c r="G20" i="45"/>
  <c r="D20" i="45"/>
  <c r="G19" i="45"/>
  <c r="D19" i="45"/>
  <c r="I19" i="45"/>
  <c r="G18" i="45"/>
  <c r="D18" i="45"/>
  <c r="G17" i="45"/>
  <c r="D17" i="45"/>
  <c r="I17" i="45"/>
  <c r="G16" i="45"/>
  <c r="G15" i="45"/>
  <c r="G14" i="45"/>
  <c r="I14" i="45"/>
  <c r="D13" i="45"/>
  <c r="G12" i="45"/>
  <c r="I12" i="45"/>
  <c r="D11" i="45"/>
  <c r="I11" i="45"/>
  <c r="G10" i="45"/>
  <c r="I10" i="45"/>
  <c r="D9" i="45"/>
  <c r="I9" i="45"/>
  <c r="G8" i="45"/>
  <c r="D8" i="45"/>
  <c r="I8" i="45"/>
  <c r="F39" i="45"/>
  <c r="H13" i="45" s="1"/>
  <c r="D7" i="45"/>
  <c r="C39" i="45"/>
  <c r="E16" i="45" s="1"/>
  <c r="H9" i="45" l="1"/>
  <c r="H11" i="45"/>
  <c r="E39" i="45"/>
  <c r="E38" i="45"/>
  <c r="E36" i="45"/>
  <c r="D39" i="45"/>
  <c r="E37" i="45"/>
  <c r="E7" i="45"/>
  <c r="G7" i="45"/>
  <c r="I7" i="45"/>
  <c r="H8" i="45"/>
  <c r="E9" i="45"/>
  <c r="G9" i="45"/>
  <c r="D10" i="45"/>
  <c r="H10" i="45"/>
  <c r="E11" i="45"/>
  <c r="G11" i="45"/>
  <c r="D12" i="45"/>
  <c r="H12" i="45"/>
  <c r="E13" i="45"/>
  <c r="G13" i="45"/>
  <c r="I13" i="45"/>
  <c r="D14" i="45"/>
  <c r="H14" i="45"/>
  <c r="I15" i="45"/>
  <c r="E15" i="45"/>
  <c r="H32" i="45"/>
  <c r="G39" i="45"/>
  <c r="H38" i="45"/>
  <c r="H36" i="45"/>
  <c r="H39" i="45"/>
  <c r="H37" i="45"/>
  <c r="H7" i="45"/>
  <c r="E8" i="45"/>
  <c r="E10" i="45"/>
  <c r="E12" i="45"/>
  <c r="E14" i="45"/>
  <c r="D15" i="45"/>
  <c r="H15" i="45"/>
  <c r="D16" i="45"/>
  <c r="I16" i="45"/>
  <c r="H16" i="45"/>
  <c r="H18" i="45"/>
  <c r="H20" i="45"/>
  <c r="H22" i="45"/>
  <c r="H24" i="45"/>
  <c r="H26" i="45"/>
  <c r="H28" i="45"/>
  <c r="H30" i="45"/>
  <c r="H34" i="45"/>
  <c r="H17" i="45"/>
  <c r="E18" i="45"/>
  <c r="I18" i="45"/>
  <c r="H19" i="45"/>
  <c r="E20" i="45"/>
  <c r="I20" i="45"/>
  <c r="H21" i="45"/>
  <c r="E22" i="45"/>
  <c r="I22" i="45"/>
  <c r="H23" i="45"/>
  <c r="E24" i="45"/>
  <c r="I24" i="45"/>
  <c r="H25" i="45"/>
  <c r="E26" i="45"/>
  <c r="I26" i="45"/>
  <c r="H27" i="45"/>
  <c r="E28" i="45"/>
  <c r="G28" i="45"/>
  <c r="I28" i="45"/>
  <c r="D29" i="45"/>
  <c r="H29" i="45"/>
  <c r="E30" i="45"/>
  <c r="G30" i="45"/>
  <c r="I30" i="45"/>
  <c r="D31" i="45"/>
  <c r="H31" i="45"/>
  <c r="E32" i="45"/>
  <c r="G32" i="45"/>
  <c r="H33" i="45"/>
  <c r="E34" i="45"/>
  <c r="G34" i="45"/>
  <c r="I34" i="45"/>
  <c r="D35" i="45"/>
  <c r="H35" i="45"/>
  <c r="E17" i="45"/>
  <c r="E19" i="45"/>
  <c r="E21" i="45"/>
  <c r="E23" i="45"/>
  <c r="E25" i="45"/>
  <c r="E27" i="45"/>
  <c r="E29" i="45"/>
  <c r="E31" i="45"/>
  <c r="E33" i="45"/>
  <c r="E35" i="45"/>
  <c r="I39" i="45" l="1"/>
  <c r="K28" i="45" s="1"/>
  <c r="K16" i="45" l="1"/>
  <c r="K20" i="45"/>
  <c r="K24" i="45"/>
  <c r="K30" i="45"/>
  <c r="K34" i="45"/>
  <c r="K7" i="45"/>
  <c r="K15" i="45"/>
  <c r="K13" i="45"/>
  <c r="K18" i="45"/>
  <c r="K22" i="45"/>
  <c r="K26" i="45"/>
  <c r="K39" i="45"/>
  <c r="K12" i="45"/>
  <c r="K14" i="45"/>
  <c r="K8" i="45"/>
  <c r="K10" i="45"/>
  <c r="K29" i="45"/>
  <c r="K31" i="45"/>
  <c r="K17" i="45"/>
  <c r="K21" i="45"/>
  <c r="K25" i="45"/>
  <c r="K37" i="45"/>
  <c r="K38" i="45"/>
  <c r="K9" i="45"/>
  <c r="K11" i="45"/>
  <c r="K32" i="45"/>
  <c r="K35" i="45"/>
  <c r="K19" i="45"/>
  <c r="K23" i="45"/>
  <c r="K27" i="45"/>
  <c r="K33" i="45"/>
  <c r="K36" i="45"/>
  <c r="F39" i="51" l="1"/>
  <c r="G39" i="51" s="1"/>
  <c r="C39" i="51"/>
  <c r="E39" i="51" s="1"/>
  <c r="I38" i="51"/>
  <c r="H38" i="51"/>
  <c r="G38" i="51"/>
  <c r="E38" i="51"/>
  <c r="D38" i="51"/>
  <c r="I37" i="51"/>
  <c r="G37" i="51"/>
  <c r="E37" i="51"/>
  <c r="D37" i="51"/>
  <c r="I36" i="51"/>
  <c r="G36" i="51"/>
  <c r="E36" i="51"/>
  <c r="D36" i="51"/>
  <c r="I35" i="51"/>
  <c r="G35" i="51"/>
  <c r="E35" i="51"/>
  <c r="D35" i="51"/>
  <c r="I34" i="51"/>
  <c r="G34" i="51"/>
  <c r="E34" i="51"/>
  <c r="D34" i="51"/>
  <c r="I33" i="51"/>
  <c r="G33" i="51"/>
  <c r="E33" i="51"/>
  <c r="D33" i="51"/>
  <c r="I32" i="51"/>
  <c r="G32" i="51"/>
  <c r="E32" i="51"/>
  <c r="D32" i="51"/>
  <c r="I31" i="51"/>
  <c r="H31" i="51"/>
  <c r="G31" i="51"/>
  <c r="D31" i="51"/>
  <c r="I30" i="51"/>
  <c r="H30" i="51"/>
  <c r="G30" i="51"/>
  <c r="D30" i="51"/>
  <c r="I29" i="51"/>
  <c r="H29" i="51"/>
  <c r="G29" i="51"/>
  <c r="D29" i="51"/>
  <c r="I28" i="51"/>
  <c r="H28" i="51"/>
  <c r="G28" i="51"/>
  <c r="D28" i="51"/>
  <c r="I27" i="51"/>
  <c r="H27" i="51"/>
  <c r="G27" i="51"/>
  <c r="D27" i="51"/>
  <c r="I26" i="51"/>
  <c r="H26" i="51"/>
  <c r="G26" i="51"/>
  <c r="D26" i="51"/>
  <c r="I25" i="51"/>
  <c r="H25" i="51"/>
  <c r="G25" i="51"/>
  <c r="D25" i="51"/>
  <c r="I24" i="51"/>
  <c r="H24" i="51"/>
  <c r="G24" i="51"/>
  <c r="D24" i="51"/>
  <c r="I23" i="51"/>
  <c r="H23" i="51"/>
  <c r="G23" i="51"/>
  <c r="D23" i="51"/>
  <c r="I22" i="51"/>
  <c r="H22" i="51"/>
  <c r="G22" i="51"/>
  <c r="D22" i="51"/>
  <c r="I21" i="51"/>
  <c r="H21" i="51"/>
  <c r="G21" i="51"/>
  <c r="D21" i="51"/>
  <c r="I20" i="51"/>
  <c r="H20" i="51"/>
  <c r="G20" i="51"/>
  <c r="D20" i="51"/>
  <c r="I19" i="51"/>
  <c r="H19" i="51"/>
  <c r="G19" i="51"/>
  <c r="D19" i="51"/>
  <c r="I18" i="51"/>
  <c r="H18" i="51"/>
  <c r="G18" i="51"/>
  <c r="D18" i="51"/>
  <c r="I17" i="51"/>
  <c r="H17" i="51"/>
  <c r="G17" i="51"/>
  <c r="D17" i="51"/>
  <c r="I16" i="51"/>
  <c r="H16" i="51"/>
  <c r="G16" i="51"/>
  <c r="D16" i="51"/>
  <c r="I15" i="51"/>
  <c r="H15" i="51"/>
  <c r="G15" i="51"/>
  <c r="D15" i="51"/>
  <c r="I14" i="51"/>
  <c r="H14" i="51"/>
  <c r="G14" i="51"/>
  <c r="D14" i="51"/>
  <c r="I13" i="51"/>
  <c r="H13" i="51"/>
  <c r="G13" i="51"/>
  <c r="D13" i="51"/>
  <c r="I12" i="51"/>
  <c r="H12" i="51"/>
  <c r="G12" i="51"/>
  <c r="D12" i="51"/>
  <c r="I11" i="51"/>
  <c r="H11" i="51"/>
  <c r="G11" i="51"/>
  <c r="D11" i="51"/>
  <c r="I10" i="51"/>
  <c r="H10" i="51"/>
  <c r="G10" i="51"/>
  <c r="D10" i="51"/>
  <c r="I9" i="51"/>
  <c r="H9" i="51"/>
  <c r="G9" i="51"/>
  <c r="D9" i="51"/>
  <c r="I8" i="51"/>
  <c r="H8" i="51"/>
  <c r="G8" i="51"/>
  <c r="D8" i="51"/>
  <c r="I7" i="51"/>
  <c r="H7" i="51"/>
  <c r="G7" i="51"/>
  <c r="D7" i="51"/>
  <c r="J4" i="51"/>
  <c r="J28" i="51" s="1"/>
  <c r="E16" i="51" l="1"/>
  <c r="E8" i="51"/>
  <c r="E24" i="51"/>
  <c r="E12" i="51"/>
  <c r="E20" i="51"/>
  <c r="E28" i="51"/>
  <c r="E10" i="51"/>
  <c r="E14" i="51"/>
  <c r="E18" i="51"/>
  <c r="E22" i="51"/>
  <c r="E26" i="51"/>
  <c r="E30" i="51"/>
  <c r="E7" i="51"/>
  <c r="E9" i="51"/>
  <c r="E11" i="51"/>
  <c r="E13" i="51"/>
  <c r="E15" i="51"/>
  <c r="E17" i="51"/>
  <c r="E19" i="51"/>
  <c r="E21" i="51"/>
  <c r="E23" i="51"/>
  <c r="E25" i="51"/>
  <c r="E27" i="51"/>
  <c r="E29" i="51"/>
  <c r="E31" i="51"/>
  <c r="J30" i="51"/>
  <c r="J38" i="51"/>
  <c r="D39" i="51"/>
  <c r="J32" i="51"/>
  <c r="J34" i="51"/>
  <c r="J36" i="51"/>
  <c r="H34" i="51"/>
  <c r="H32" i="51"/>
  <c r="H36" i="51"/>
  <c r="H33" i="51"/>
  <c r="H35" i="51"/>
  <c r="H37" i="51"/>
  <c r="I39" i="51"/>
  <c r="K10" i="51" s="1"/>
  <c r="J7" i="51"/>
  <c r="J9" i="51"/>
  <c r="J11" i="51"/>
  <c r="J13" i="51"/>
  <c r="J15" i="51"/>
  <c r="J17" i="51"/>
  <c r="J19" i="51"/>
  <c r="J21" i="51"/>
  <c r="J23" i="51"/>
  <c r="J25" i="51"/>
  <c r="J27" i="51"/>
  <c r="J29" i="51"/>
  <c r="J31" i="51"/>
  <c r="J33" i="51"/>
  <c r="J35" i="51"/>
  <c r="J37" i="51"/>
  <c r="H39" i="51"/>
  <c r="J8" i="51"/>
  <c r="J10" i="51"/>
  <c r="J12" i="51"/>
  <c r="J14" i="51"/>
  <c r="J16" i="51"/>
  <c r="J18" i="51"/>
  <c r="J20" i="51"/>
  <c r="J22" i="51"/>
  <c r="J24" i="51"/>
  <c r="J26" i="51"/>
  <c r="F39" i="46"/>
  <c r="G39" i="46" s="1"/>
  <c r="C39" i="46"/>
  <c r="E37" i="46" s="1"/>
  <c r="I38" i="46"/>
  <c r="G38" i="46"/>
  <c r="D38" i="46"/>
  <c r="I37" i="46"/>
  <c r="G37" i="46"/>
  <c r="D37" i="46"/>
  <c r="I36" i="46"/>
  <c r="G36" i="46"/>
  <c r="D36" i="46"/>
  <c r="F39" i="48"/>
  <c r="H36" i="48" s="1"/>
  <c r="C39" i="48"/>
  <c r="E39" i="48" s="1"/>
  <c r="I38" i="48"/>
  <c r="G38" i="48"/>
  <c r="D38" i="48"/>
  <c r="I37" i="48"/>
  <c r="G37" i="48"/>
  <c r="D37" i="48"/>
  <c r="I36" i="48"/>
  <c r="G36" i="48"/>
  <c r="D36" i="48"/>
  <c r="F39" i="47"/>
  <c r="H39" i="47" s="1"/>
  <c r="C39" i="47"/>
  <c r="E37" i="47" s="1"/>
  <c r="I38" i="47"/>
  <c r="G38" i="47"/>
  <c r="D38" i="47"/>
  <c r="I37" i="47"/>
  <c r="G37" i="47"/>
  <c r="D37" i="47"/>
  <c r="I36" i="47"/>
  <c r="G36" i="47"/>
  <c r="D36" i="47"/>
  <c r="F39" i="49"/>
  <c r="H39" i="49" s="1"/>
  <c r="C39" i="49"/>
  <c r="E37" i="49" s="1"/>
  <c r="I38" i="49"/>
  <c r="G38" i="49"/>
  <c r="D38" i="49"/>
  <c r="I37" i="49"/>
  <c r="G37" i="49"/>
  <c r="D37" i="49"/>
  <c r="I36" i="49"/>
  <c r="G36" i="49"/>
  <c r="D36" i="49"/>
  <c r="F39" i="50"/>
  <c r="H39" i="50" s="1"/>
  <c r="C39" i="50"/>
  <c r="E37" i="50" s="1"/>
  <c r="I38" i="50"/>
  <c r="G38" i="50"/>
  <c r="D38" i="50"/>
  <c r="I37" i="50"/>
  <c r="G37" i="50"/>
  <c r="D37" i="50"/>
  <c r="I36" i="50"/>
  <c r="G36" i="50"/>
  <c r="D36" i="50"/>
  <c r="F39" i="37"/>
  <c r="G39" i="37" s="1"/>
  <c r="C39" i="37"/>
  <c r="D39" i="37" s="1"/>
  <c r="I38" i="37"/>
  <c r="G38" i="37"/>
  <c r="D38" i="37"/>
  <c r="I37" i="37"/>
  <c r="G37" i="37"/>
  <c r="D37" i="37"/>
  <c r="I36" i="37"/>
  <c r="G36" i="37"/>
  <c r="D36" i="37"/>
  <c r="F39" i="38"/>
  <c r="G39" i="38" s="1"/>
  <c r="C39" i="38"/>
  <c r="E37" i="38" s="1"/>
  <c r="I38" i="38"/>
  <c r="G38" i="38"/>
  <c r="D38" i="38"/>
  <c r="I37" i="38"/>
  <c r="G37" i="38"/>
  <c r="D37" i="38"/>
  <c r="I36" i="38"/>
  <c r="G36" i="38"/>
  <c r="D36" i="38"/>
  <c r="F39" i="35"/>
  <c r="G39" i="35" s="1"/>
  <c r="C39" i="35"/>
  <c r="E39" i="35" s="1"/>
  <c r="I38" i="35"/>
  <c r="G38" i="35"/>
  <c r="D38" i="35"/>
  <c r="I37" i="35"/>
  <c r="G37" i="35"/>
  <c r="D37" i="35"/>
  <c r="I36" i="35"/>
  <c r="G36" i="35"/>
  <c r="D36" i="35"/>
  <c r="F39" i="7"/>
  <c r="H36" i="7" s="1"/>
  <c r="I38" i="7"/>
  <c r="G38" i="7"/>
  <c r="D38" i="7"/>
  <c r="I36" i="7"/>
  <c r="G36" i="7"/>
  <c r="D36" i="7"/>
  <c r="I37" i="7"/>
  <c r="G37" i="7"/>
  <c r="D37" i="7"/>
  <c r="C39" i="7"/>
  <c r="E37" i="7" s="1"/>
  <c r="E36" i="46" l="1"/>
  <c r="E36" i="50"/>
  <c r="E38" i="37"/>
  <c r="E36" i="38"/>
  <c r="K35" i="51"/>
  <c r="K19" i="51"/>
  <c r="K27" i="51"/>
  <c r="K11" i="51"/>
  <c r="K7" i="51"/>
  <c r="K38" i="51"/>
  <c r="K36" i="51"/>
  <c r="K34" i="51"/>
  <c r="K32" i="51"/>
  <c r="K30" i="51"/>
  <c r="K31" i="51"/>
  <c r="K23" i="51"/>
  <c r="K15" i="51"/>
  <c r="J39" i="51"/>
  <c r="K12" i="51"/>
  <c r="K37" i="51"/>
  <c r="K33" i="51"/>
  <c r="K29" i="51"/>
  <c r="K25" i="51"/>
  <c r="K21" i="51"/>
  <c r="K17" i="51"/>
  <c r="K13" i="51"/>
  <c r="K9" i="51"/>
  <c r="K39" i="51"/>
  <c r="K28" i="51"/>
  <c r="K20" i="51"/>
  <c r="K24" i="51"/>
  <c r="K16" i="51"/>
  <c r="K8" i="51"/>
  <c r="K26" i="51"/>
  <c r="K22" i="51"/>
  <c r="K18" i="51"/>
  <c r="K14" i="51"/>
  <c r="E36" i="35"/>
  <c r="E37" i="35"/>
  <c r="E38" i="35"/>
  <c r="D39" i="35"/>
  <c r="H36" i="38"/>
  <c r="H36" i="46"/>
  <c r="H39" i="46"/>
  <c r="H39" i="38"/>
  <c r="E36" i="37"/>
  <c r="E37" i="37"/>
  <c r="E39" i="37"/>
  <c r="H38" i="35"/>
  <c r="H37" i="46"/>
  <c r="H38" i="46"/>
  <c r="H36" i="47"/>
  <c r="H37" i="47"/>
  <c r="H38" i="47"/>
  <c r="G39" i="47"/>
  <c r="H36" i="49"/>
  <c r="H37" i="49"/>
  <c r="H38" i="49"/>
  <c r="G39" i="49"/>
  <c r="H36" i="50"/>
  <c r="H37" i="50"/>
  <c r="H38" i="50"/>
  <c r="G39" i="50"/>
  <c r="H37" i="38"/>
  <c r="H38" i="38"/>
  <c r="H36" i="35"/>
  <c r="H39" i="35"/>
  <c r="H37" i="35"/>
  <c r="E36" i="48"/>
  <c r="E37" i="48"/>
  <c r="E36" i="47"/>
  <c r="D39" i="47"/>
  <c r="E36" i="49"/>
  <c r="E38" i="7"/>
  <c r="E38" i="46"/>
  <c r="E39" i="46"/>
  <c r="D39" i="46"/>
  <c r="H38" i="48"/>
  <c r="G39" i="48"/>
  <c r="H37" i="48"/>
  <c r="D39" i="48"/>
  <c r="H39" i="48"/>
  <c r="E38" i="48"/>
  <c r="E38" i="47"/>
  <c r="E39" i="47"/>
  <c r="E38" i="49"/>
  <c r="E39" i="49"/>
  <c r="D39" i="49"/>
  <c r="E38" i="50"/>
  <c r="E39" i="50"/>
  <c r="D39" i="50"/>
  <c r="H37" i="37"/>
  <c r="H39" i="37"/>
  <c r="H36" i="37"/>
  <c r="H38" i="37"/>
  <c r="E38" i="38"/>
  <c r="E39" i="38"/>
  <c r="D39" i="38"/>
  <c r="H37" i="7"/>
  <c r="H38" i="7"/>
  <c r="E36" i="7"/>
  <c r="E15" i="7" l="1"/>
  <c r="H29" i="7"/>
  <c r="I7" i="35"/>
  <c r="I9" i="35"/>
  <c r="I11" i="35"/>
  <c r="I12" i="35"/>
  <c r="I14" i="35"/>
  <c r="I15" i="35"/>
  <c r="I16" i="35"/>
  <c r="I17" i="35"/>
  <c r="I18" i="35"/>
  <c r="I22" i="35"/>
  <c r="I26" i="35"/>
  <c r="I27" i="35"/>
  <c r="I28" i="35"/>
  <c r="I29" i="35"/>
  <c r="I31" i="35"/>
  <c r="I32" i="35"/>
  <c r="I33" i="35"/>
  <c r="I34" i="35"/>
  <c r="I35" i="35"/>
  <c r="I7" i="7"/>
  <c r="I9" i="7"/>
  <c r="I11" i="7"/>
  <c r="I12" i="7"/>
  <c r="I14" i="7"/>
  <c r="I15" i="7"/>
  <c r="I16" i="7"/>
  <c r="I17" i="7"/>
  <c r="I18" i="7"/>
  <c r="I22" i="7"/>
  <c r="I26" i="7"/>
  <c r="I27" i="7"/>
  <c r="I28" i="7"/>
  <c r="I29" i="7"/>
  <c r="I31" i="7"/>
  <c r="I32" i="7"/>
  <c r="I33" i="7"/>
  <c r="I34" i="7"/>
  <c r="I35" i="7"/>
  <c r="H7" i="35"/>
  <c r="E10" i="35"/>
  <c r="E30" i="37"/>
  <c r="E11" i="50"/>
  <c r="E12" i="47"/>
  <c r="E16" i="48"/>
  <c r="I14" i="48"/>
  <c r="I15" i="48"/>
  <c r="I16" i="48"/>
  <c r="I7" i="48"/>
  <c r="I8" i="35"/>
  <c r="I8" i="48"/>
  <c r="I9" i="48"/>
  <c r="I10" i="35"/>
  <c r="I10" i="48"/>
  <c r="I11" i="48"/>
  <c r="G12" i="47"/>
  <c r="J4" i="45"/>
  <c r="J4" i="46"/>
  <c r="J4" i="48"/>
  <c r="J4" i="47"/>
  <c r="J4" i="49"/>
  <c r="J4" i="50"/>
  <c r="J4" i="7"/>
  <c r="J16" i="7" s="1"/>
  <c r="J4" i="35"/>
  <c r="J4" i="38"/>
  <c r="J4" i="37"/>
  <c r="I35" i="38"/>
  <c r="I35" i="37"/>
  <c r="I34" i="38"/>
  <c r="I34" i="37"/>
  <c r="J34" i="37" s="1"/>
  <c r="I33" i="38"/>
  <c r="I33" i="37"/>
  <c r="I32" i="38"/>
  <c r="I32" i="37"/>
  <c r="J32" i="37" s="1"/>
  <c r="I31" i="38"/>
  <c r="I31" i="37"/>
  <c r="J31" i="37" s="1"/>
  <c r="I30" i="38"/>
  <c r="I30" i="37"/>
  <c r="J30" i="37" s="1"/>
  <c r="I29" i="38"/>
  <c r="J29" i="38" s="1"/>
  <c r="I29" i="37"/>
  <c r="J29" i="37" s="1"/>
  <c r="I28" i="38"/>
  <c r="I28" i="37"/>
  <c r="I27" i="38"/>
  <c r="J27" i="38" s="1"/>
  <c r="I27" i="37"/>
  <c r="J27" i="37" s="1"/>
  <c r="I26" i="38"/>
  <c r="J26" i="38" s="1"/>
  <c r="I26" i="37"/>
  <c r="J26" i="37" s="1"/>
  <c r="I25" i="38"/>
  <c r="J25" i="38" s="1"/>
  <c r="I25" i="37"/>
  <c r="I24" i="38"/>
  <c r="J24" i="38" s="1"/>
  <c r="I24" i="37"/>
  <c r="I23" i="38"/>
  <c r="I23" i="37"/>
  <c r="I22" i="38"/>
  <c r="I22" i="37"/>
  <c r="I21" i="38"/>
  <c r="I21" i="37"/>
  <c r="I20" i="38"/>
  <c r="I20" i="37"/>
  <c r="I19" i="38"/>
  <c r="I19" i="37"/>
  <c r="I18" i="38"/>
  <c r="I18" i="37"/>
  <c r="I17" i="38"/>
  <c r="I17" i="37"/>
  <c r="I16" i="38"/>
  <c r="I16" i="37"/>
  <c r="I15" i="38"/>
  <c r="I15" i="37"/>
  <c r="I14" i="38"/>
  <c r="I14" i="37"/>
  <c r="I13" i="38"/>
  <c r="I13" i="37"/>
  <c r="I12" i="38"/>
  <c r="I12" i="37"/>
  <c r="I11" i="38"/>
  <c r="I11" i="37"/>
  <c r="J11" i="37" s="1"/>
  <c r="I10" i="38"/>
  <c r="J10" i="38" s="1"/>
  <c r="I10" i="37"/>
  <c r="I9" i="38"/>
  <c r="J9" i="38" s="1"/>
  <c r="I9" i="37"/>
  <c r="J9" i="37" s="1"/>
  <c r="I8" i="38"/>
  <c r="I8" i="37"/>
  <c r="I7" i="38"/>
  <c r="I39" i="38" s="1"/>
  <c r="I7" i="37"/>
  <c r="I35" i="48"/>
  <c r="I34" i="48"/>
  <c r="I33" i="48"/>
  <c r="I32" i="48"/>
  <c r="I31" i="48"/>
  <c r="I30" i="35"/>
  <c r="I30" i="48"/>
  <c r="J30" i="48" s="1"/>
  <c r="I29" i="48"/>
  <c r="I28" i="48"/>
  <c r="J28" i="48" s="1"/>
  <c r="I27" i="48"/>
  <c r="J27" i="48" s="1"/>
  <c r="I26" i="48"/>
  <c r="I25" i="35"/>
  <c r="I25" i="48"/>
  <c r="I24" i="35"/>
  <c r="I24" i="48"/>
  <c r="J24" i="48" s="1"/>
  <c r="I23" i="35"/>
  <c r="I23" i="48"/>
  <c r="I22" i="48"/>
  <c r="I21" i="35"/>
  <c r="I21" i="48"/>
  <c r="I20" i="35"/>
  <c r="J20" i="35" s="1"/>
  <c r="I20" i="48"/>
  <c r="I19" i="35"/>
  <c r="I19" i="48"/>
  <c r="I18" i="48"/>
  <c r="J18" i="48" s="1"/>
  <c r="I17" i="48"/>
  <c r="J17" i="48" s="1"/>
  <c r="I13" i="35"/>
  <c r="I13" i="48"/>
  <c r="I12" i="48"/>
  <c r="I35" i="50"/>
  <c r="I35" i="46"/>
  <c r="I34" i="50"/>
  <c r="I34" i="46"/>
  <c r="I33" i="50"/>
  <c r="I33" i="46"/>
  <c r="I32" i="50"/>
  <c r="I32" i="46"/>
  <c r="I31" i="50"/>
  <c r="I31" i="46"/>
  <c r="I30" i="50"/>
  <c r="I30" i="46"/>
  <c r="I29" i="50"/>
  <c r="I29" i="46"/>
  <c r="I28" i="50"/>
  <c r="I28" i="46"/>
  <c r="I27" i="50"/>
  <c r="J27" i="50" s="1"/>
  <c r="I27" i="46"/>
  <c r="I26" i="50"/>
  <c r="I26" i="46"/>
  <c r="I25" i="50"/>
  <c r="J25" i="50" s="1"/>
  <c r="I25" i="46"/>
  <c r="I24" i="50"/>
  <c r="J24" i="50" s="1"/>
  <c r="I24" i="46"/>
  <c r="I23" i="50"/>
  <c r="I23" i="46"/>
  <c r="I22" i="50"/>
  <c r="J22" i="50" s="1"/>
  <c r="I22" i="46"/>
  <c r="I21" i="50"/>
  <c r="I21" i="46"/>
  <c r="I20" i="50"/>
  <c r="I20" i="46"/>
  <c r="I19" i="50"/>
  <c r="J19" i="50" s="1"/>
  <c r="I19" i="46"/>
  <c r="I18" i="50"/>
  <c r="J18" i="50" s="1"/>
  <c r="I18" i="46"/>
  <c r="I17" i="50"/>
  <c r="I17" i="46"/>
  <c r="I16" i="50"/>
  <c r="J16" i="50" s="1"/>
  <c r="I16" i="46"/>
  <c r="I15" i="50"/>
  <c r="J15" i="50" s="1"/>
  <c r="I15" i="46"/>
  <c r="I14" i="50"/>
  <c r="J14" i="50" s="1"/>
  <c r="I14" i="46"/>
  <c r="I13" i="50"/>
  <c r="I13" i="46"/>
  <c r="I12" i="50"/>
  <c r="J12" i="50" s="1"/>
  <c r="I12" i="46"/>
  <c r="I11" i="50"/>
  <c r="J11" i="50" s="1"/>
  <c r="I11" i="46"/>
  <c r="I10" i="50"/>
  <c r="I10" i="46"/>
  <c r="I9" i="50"/>
  <c r="I9" i="46"/>
  <c r="I8" i="50"/>
  <c r="I8" i="46"/>
  <c r="I7" i="50"/>
  <c r="I7" i="46"/>
  <c r="H11" i="38"/>
  <c r="H8" i="50"/>
  <c r="H13" i="48"/>
  <c r="H7" i="46"/>
  <c r="D7" i="50"/>
  <c r="G7" i="50"/>
  <c r="D8" i="50"/>
  <c r="G8" i="50"/>
  <c r="D9" i="50"/>
  <c r="G9" i="50"/>
  <c r="D10" i="50"/>
  <c r="G10" i="50"/>
  <c r="D11" i="50"/>
  <c r="G11" i="50"/>
  <c r="D12" i="50"/>
  <c r="G12" i="50"/>
  <c r="D13" i="50"/>
  <c r="G13" i="50"/>
  <c r="D14" i="50"/>
  <c r="G14" i="50"/>
  <c r="D15" i="50"/>
  <c r="G15" i="50"/>
  <c r="D16" i="50"/>
  <c r="G16" i="50"/>
  <c r="D17" i="50"/>
  <c r="G17" i="50"/>
  <c r="D18" i="50"/>
  <c r="G18" i="50"/>
  <c r="D19" i="50"/>
  <c r="G19" i="50"/>
  <c r="D20" i="50"/>
  <c r="G20" i="50"/>
  <c r="D21" i="50"/>
  <c r="G21" i="50"/>
  <c r="D22" i="50"/>
  <c r="G22" i="50"/>
  <c r="D23" i="50"/>
  <c r="G23" i="50"/>
  <c r="D24" i="50"/>
  <c r="G24" i="50"/>
  <c r="D25" i="50"/>
  <c r="G25" i="50"/>
  <c r="D26" i="50"/>
  <c r="G26" i="50"/>
  <c r="D27" i="50"/>
  <c r="G27" i="50"/>
  <c r="D28" i="50"/>
  <c r="G28" i="50"/>
  <c r="D29" i="50"/>
  <c r="G29" i="50"/>
  <c r="D30" i="50"/>
  <c r="G30" i="50"/>
  <c r="D31" i="50"/>
  <c r="G31" i="50"/>
  <c r="D32" i="50"/>
  <c r="G32" i="50"/>
  <c r="D33" i="50"/>
  <c r="G33" i="50"/>
  <c r="D34" i="50"/>
  <c r="G34" i="50"/>
  <c r="D35" i="50"/>
  <c r="G35" i="50"/>
  <c r="D7" i="49"/>
  <c r="G7" i="49"/>
  <c r="I7" i="49"/>
  <c r="I9" i="49"/>
  <c r="I11" i="49"/>
  <c r="I12" i="49"/>
  <c r="I14" i="49"/>
  <c r="I15" i="49"/>
  <c r="I16" i="49"/>
  <c r="I17" i="49"/>
  <c r="I18" i="49"/>
  <c r="I22" i="49"/>
  <c r="I26" i="49"/>
  <c r="I27" i="49"/>
  <c r="I28" i="49"/>
  <c r="I29" i="49"/>
  <c r="I31" i="49"/>
  <c r="I33" i="49"/>
  <c r="I34" i="49"/>
  <c r="I35" i="49"/>
  <c r="I32" i="49"/>
  <c r="D8" i="49"/>
  <c r="G8" i="49"/>
  <c r="I8" i="49"/>
  <c r="D9" i="49"/>
  <c r="G9" i="49"/>
  <c r="D10" i="49"/>
  <c r="G10" i="49"/>
  <c r="I10" i="49"/>
  <c r="D11" i="49"/>
  <c r="G11" i="49"/>
  <c r="D12" i="49"/>
  <c r="G12" i="49"/>
  <c r="D13" i="49"/>
  <c r="G13" i="49"/>
  <c r="I13" i="49"/>
  <c r="D14" i="49"/>
  <c r="G14" i="49"/>
  <c r="D15" i="49"/>
  <c r="G15" i="49"/>
  <c r="D16" i="49"/>
  <c r="G16" i="49"/>
  <c r="D17" i="49"/>
  <c r="G17" i="49"/>
  <c r="D18" i="49"/>
  <c r="G18" i="49"/>
  <c r="D19" i="49"/>
  <c r="G19" i="49"/>
  <c r="I19" i="49"/>
  <c r="D20" i="49"/>
  <c r="G20" i="49"/>
  <c r="I20" i="49"/>
  <c r="D21" i="49"/>
  <c r="G21" i="49"/>
  <c r="I21" i="49"/>
  <c r="D22" i="49"/>
  <c r="G22" i="49"/>
  <c r="D23" i="49"/>
  <c r="G23" i="49"/>
  <c r="I23" i="49"/>
  <c r="D24" i="49"/>
  <c r="G24" i="49"/>
  <c r="I24" i="49"/>
  <c r="D25" i="49"/>
  <c r="G25" i="49"/>
  <c r="I25" i="49"/>
  <c r="D26" i="49"/>
  <c r="G26" i="49"/>
  <c r="D27" i="49"/>
  <c r="G27" i="49"/>
  <c r="D28" i="49"/>
  <c r="G28" i="49"/>
  <c r="D29" i="49"/>
  <c r="G29" i="49"/>
  <c r="D30" i="49"/>
  <c r="G30" i="49"/>
  <c r="I30" i="49"/>
  <c r="D31" i="49"/>
  <c r="G31" i="49"/>
  <c r="D32" i="49"/>
  <c r="G32" i="49"/>
  <c r="D33" i="49"/>
  <c r="G33" i="49"/>
  <c r="D34" i="49"/>
  <c r="G34" i="49"/>
  <c r="D35" i="49"/>
  <c r="G35" i="49"/>
  <c r="D7" i="48"/>
  <c r="G7" i="48"/>
  <c r="D8" i="48"/>
  <c r="G8" i="48"/>
  <c r="D9" i="48"/>
  <c r="G9" i="48"/>
  <c r="D10" i="48"/>
  <c r="G10" i="48"/>
  <c r="D11" i="48"/>
  <c r="G11" i="48"/>
  <c r="D12" i="48"/>
  <c r="G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D27" i="48"/>
  <c r="G27" i="48"/>
  <c r="D28" i="48"/>
  <c r="G28" i="48"/>
  <c r="D29" i="48"/>
  <c r="G29" i="48"/>
  <c r="D30" i="48"/>
  <c r="G30" i="48"/>
  <c r="D31" i="48"/>
  <c r="G31" i="48"/>
  <c r="D32" i="48"/>
  <c r="G32" i="48"/>
  <c r="D33" i="48"/>
  <c r="G33" i="48"/>
  <c r="D34" i="48"/>
  <c r="G34" i="48"/>
  <c r="D35" i="48"/>
  <c r="G35" i="48"/>
  <c r="D7" i="47"/>
  <c r="G7" i="47"/>
  <c r="I7" i="47"/>
  <c r="I9" i="47"/>
  <c r="J9" i="47" s="1"/>
  <c r="I11" i="47"/>
  <c r="I12" i="47"/>
  <c r="I14" i="47"/>
  <c r="I15" i="47"/>
  <c r="J15" i="47" s="1"/>
  <c r="I16" i="47"/>
  <c r="I17" i="47"/>
  <c r="I18" i="47"/>
  <c r="I22" i="47"/>
  <c r="J22" i="47" s="1"/>
  <c r="I26" i="47"/>
  <c r="I27" i="47"/>
  <c r="J27" i="47" s="1"/>
  <c r="I28" i="47"/>
  <c r="I29" i="47"/>
  <c r="J29" i="47" s="1"/>
  <c r="I31" i="47"/>
  <c r="I32" i="47"/>
  <c r="I33" i="47"/>
  <c r="I34" i="47"/>
  <c r="J34" i="47" s="1"/>
  <c r="I35" i="47"/>
  <c r="D8" i="47"/>
  <c r="G8" i="47"/>
  <c r="I8" i="47"/>
  <c r="J8" i="47" s="1"/>
  <c r="D9" i="47"/>
  <c r="G9" i="47"/>
  <c r="D10" i="47"/>
  <c r="G10" i="47"/>
  <c r="I10" i="47"/>
  <c r="D11" i="47"/>
  <c r="G11" i="47"/>
  <c r="D12" i="47"/>
  <c r="D13" i="47"/>
  <c r="G13" i="47"/>
  <c r="I13" i="47"/>
  <c r="D14" i="47"/>
  <c r="G14" i="47"/>
  <c r="D15" i="47"/>
  <c r="G15" i="47"/>
  <c r="D16" i="47"/>
  <c r="G16" i="47"/>
  <c r="D17" i="47"/>
  <c r="G17" i="47"/>
  <c r="D18" i="47"/>
  <c r="G18" i="47"/>
  <c r="D19" i="47"/>
  <c r="G19" i="47"/>
  <c r="I19" i="47"/>
  <c r="J19" i="47" s="1"/>
  <c r="D20" i="47"/>
  <c r="G20" i="47"/>
  <c r="I20" i="47"/>
  <c r="D21" i="47"/>
  <c r="G21" i="47"/>
  <c r="I21" i="47"/>
  <c r="D22" i="47"/>
  <c r="G22" i="47"/>
  <c r="D23" i="47"/>
  <c r="G23" i="47"/>
  <c r="I23" i="47"/>
  <c r="D24" i="47"/>
  <c r="G24" i="47"/>
  <c r="I24" i="47"/>
  <c r="D25" i="47"/>
  <c r="G25" i="47"/>
  <c r="I25" i="47"/>
  <c r="D26" i="47"/>
  <c r="G26" i="47"/>
  <c r="D27" i="47"/>
  <c r="G27" i="47"/>
  <c r="D28" i="47"/>
  <c r="G28" i="47"/>
  <c r="D29" i="47"/>
  <c r="G29" i="47"/>
  <c r="D30" i="47"/>
  <c r="G30" i="47"/>
  <c r="I30" i="47"/>
  <c r="J30" i="47" s="1"/>
  <c r="D31" i="47"/>
  <c r="G31" i="47"/>
  <c r="D32" i="47"/>
  <c r="G32" i="47"/>
  <c r="D33" i="47"/>
  <c r="G33" i="47"/>
  <c r="D34" i="47"/>
  <c r="G34" i="47"/>
  <c r="D35" i="47"/>
  <c r="G35" i="47"/>
  <c r="D7" i="46"/>
  <c r="G7" i="46"/>
  <c r="D8" i="46"/>
  <c r="G8" i="46"/>
  <c r="D9" i="46"/>
  <c r="G9" i="46"/>
  <c r="D10" i="46"/>
  <c r="G10" i="46"/>
  <c r="D11" i="46"/>
  <c r="G11" i="46"/>
  <c r="D12" i="46"/>
  <c r="G12" i="46"/>
  <c r="D13" i="46"/>
  <c r="G13" i="46"/>
  <c r="D14" i="46"/>
  <c r="G14" i="46"/>
  <c r="D15" i="46"/>
  <c r="G15" i="46"/>
  <c r="D16" i="46"/>
  <c r="G16" i="46"/>
  <c r="D17" i="46"/>
  <c r="G17" i="46"/>
  <c r="D18" i="46"/>
  <c r="G18" i="46"/>
  <c r="D19" i="46"/>
  <c r="G19" i="46"/>
  <c r="D20" i="46"/>
  <c r="G20" i="46"/>
  <c r="D21" i="46"/>
  <c r="G21" i="46"/>
  <c r="D22" i="46"/>
  <c r="G22" i="46"/>
  <c r="D23" i="46"/>
  <c r="G23" i="46"/>
  <c r="D24" i="46"/>
  <c r="G24" i="46"/>
  <c r="D25" i="46"/>
  <c r="G25" i="46"/>
  <c r="D26" i="46"/>
  <c r="G26" i="46"/>
  <c r="D27" i="46"/>
  <c r="G27" i="46"/>
  <c r="D28" i="46"/>
  <c r="G28" i="46"/>
  <c r="D29" i="46"/>
  <c r="G29" i="46"/>
  <c r="D30" i="46"/>
  <c r="G30" i="46"/>
  <c r="D31" i="46"/>
  <c r="G31" i="46"/>
  <c r="D32" i="46"/>
  <c r="G32" i="46"/>
  <c r="D33" i="46"/>
  <c r="G33" i="46"/>
  <c r="D34" i="46"/>
  <c r="G34" i="46"/>
  <c r="D35" i="46"/>
  <c r="G35" i="46"/>
  <c r="D7" i="38"/>
  <c r="G7" i="38"/>
  <c r="D8" i="38"/>
  <c r="G8" i="38"/>
  <c r="D9" i="38"/>
  <c r="G9" i="38"/>
  <c r="D10" i="38"/>
  <c r="G10" i="38"/>
  <c r="D11" i="38"/>
  <c r="G11" i="38"/>
  <c r="D12" i="38"/>
  <c r="G12" i="38"/>
  <c r="D13" i="38"/>
  <c r="G13" i="38"/>
  <c r="D14" i="38"/>
  <c r="G14" i="38"/>
  <c r="D15" i="38"/>
  <c r="G15" i="38"/>
  <c r="D16" i="38"/>
  <c r="G16" i="38"/>
  <c r="D17" i="38"/>
  <c r="G17" i="38"/>
  <c r="D18" i="38"/>
  <c r="G18" i="38"/>
  <c r="D19" i="38"/>
  <c r="G19" i="38"/>
  <c r="D20" i="38"/>
  <c r="G20" i="38"/>
  <c r="D21" i="38"/>
  <c r="G21" i="38"/>
  <c r="D22" i="38"/>
  <c r="G22" i="38"/>
  <c r="D23" i="38"/>
  <c r="G23" i="38"/>
  <c r="D24" i="38"/>
  <c r="G24" i="38"/>
  <c r="D25" i="38"/>
  <c r="G25" i="38"/>
  <c r="D26" i="38"/>
  <c r="G26" i="38"/>
  <c r="D27" i="38"/>
  <c r="G27" i="38"/>
  <c r="D28" i="38"/>
  <c r="G28" i="38"/>
  <c r="D29" i="38"/>
  <c r="G29" i="38"/>
  <c r="D30" i="38"/>
  <c r="G30" i="38"/>
  <c r="D31" i="38"/>
  <c r="G31" i="38"/>
  <c r="D32" i="38"/>
  <c r="G32" i="38"/>
  <c r="D33" i="38"/>
  <c r="G33" i="38"/>
  <c r="D34" i="38"/>
  <c r="G34" i="38"/>
  <c r="D35" i="38"/>
  <c r="G35" i="38"/>
  <c r="D7" i="37"/>
  <c r="G7" i="37"/>
  <c r="D8" i="37"/>
  <c r="G8" i="37"/>
  <c r="D9" i="37"/>
  <c r="G9" i="37"/>
  <c r="D10" i="37"/>
  <c r="G10" i="37"/>
  <c r="D11" i="37"/>
  <c r="G11" i="37"/>
  <c r="D12" i="37"/>
  <c r="G12" i="37"/>
  <c r="D13" i="37"/>
  <c r="G13" i="37"/>
  <c r="D14" i="37"/>
  <c r="G14" i="37"/>
  <c r="D15" i="37"/>
  <c r="G15" i="37"/>
  <c r="D16" i="37"/>
  <c r="G16" i="37"/>
  <c r="D17" i="37"/>
  <c r="G17" i="37"/>
  <c r="D18" i="37"/>
  <c r="G18" i="37"/>
  <c r="D19" i="37"/>
  <c r="G19" i="37"/>
  <c r="D20" i="37"/>
  <c r="E20" i="37"/>
  <c r="G20" i="37"/>
  <c r="D21" i="37"/>
  <c r="G21" i="37"/>
  <c r="D22" i="37"/>
  <c r="G22" i="37"/>
  <c r="D23" i="37"/>
  <c r="G23" i="37"/>
  <c r="D24" i="37"/>
  <c r="G24" i="37"/>
  <c r="D25" i="37"/>
  <c r="G25" i="37"/>
  <c r="D26" i="37"/>
  <c r="G26" i="37"/>
  <c r="D27" i="37"/>
  <c r="G27" i="37"/>
  <c r="D28" i="37"/>
  <c r="G28" i="37"/>
  <c r="D29" i="37"/>
  <c r="G29" i="37"/>
  <c r="D30" i="37"/>
  <c r="G30" i="37"/>
  <c r="D31" i="37"/>
  <c r="G31" i="37"/>
  <c r="D32" i="37"/>
  <c r="G32" i="37"/>
  <c r="D33" i="37"/>
  <c r="G33" i="37"/>
  <c r="D34" i="37"/>
  <c r="G34" i="37"/>
  <c r="D35" i="37"/>
  <c r="G35" i="37"/>
  <c r="D7" i="35"/>
  <c r="G7" i="35"/>
  <c r="D8" i="35"/>
  <c r="G8" i="35"/>
  <c r="D9" i="35"/>
  <c r="G9" i="35"/>
  <c r="D10" i="35"/>
  <c r="G10" i="35"/>
  <c r="D11" i="35"/>
  <c r="G11" i="35"/>
  <c r="D12" i="35"/>
  <c r="G12" i="35"/>
  <c r="D13" i="35"/>
  <c r="G13" i="35"/>
  <c r="D14" i="35"/>
  <c r="G14" i="35"/>
  <c r="D15" i="35"/>
  <c r="G15" i="35"/>
  <c r="D16" i="35"/>
  <c r="G16" i="35"/>
  <c r="D17" i="35"/>
  <c r="G17" i="35"/>
  <c r="D18" i="35"/>
  <c r="G18" i="35"/>
  <c r="D19" i="35"/>
  <c r="G19" i="35"/>
  <c r="D20" i="35"/>
  <c r="G20" i="35"/>
  <c r="D21" i="35"/>
  <c r="G21" i="35"/>
  <c r="D22" i="35"/>
  <c r="G22" i="35"/>
  <c r="D23" i="35"/>
  <c r="G23" i="35"/>
  <c r="D24" i="35"/>
  <c r="G24" i="35"/>
  <c r="D25" i="35"/>
  <c r="G25" i="35"/>
  <c r="D26" i="35"/>
  <c r="G26" i="35"/>
  <c r="D27" i="35"/>
  <c r="G27" i="35"/>
  <c r="D28" i="35"/>
  <c r="G28" i="35"/>
  <c r="D29" i="35"/>
  <c r="G29" i="35"/>
  <c r="D30" i="35"/>
  <c r="G30" i="35"/>
  <c r="D31" i="35"/>
  <c r="G31" i="35"/>
  <c r="D32" i="35"/>
  <c r="G32" i="35"/>
  <c r="D33" i="35"/>
  <c r="G33" i="35"/>
  <c r="D34" i="35"/>
  <c r="G34" i="35"/>
  <c r="D35" i="35"/>
  <c r="G35" i="35"/>
  <c r="I8" i="7"/>
  <c r="I10" i="7"/>
  <c r="I13" i="7"/>
  <c r="I19" i="7"/>
  <c r="I20" i="7"/>
  <c r="I21" i="7"/>
  <c r="I23" i="7"/>
  <c r="I24" i="7"/>
  <c r="I25" i="7"/>
  <c r="I30" i="7"/>
  <c r="D7" i="7"/>
  <c r="G7" i="7"/>
  <c r="D8" i="7"/>
  <c r="G8" i="7"/>
  <c r="D9" i="7"/>
  <c r="G9" i="7"/>
  <c r="D10" i="7"/>
  <c r="G10" i="7"/>
  <c r="D11" i="7"/>
  <c r="G11" i="7"/>
  <c r="D12" i="7"/>
  <c r="G12" i="7"/>
  <c r="D13" i="7"/>
  <c r="G13" i="7"/>
  <c r="D14" i="7"/>
  <c r="G14" i="7"/>
  <c r="D15" i="7"/>
  <c r="G15" i="7"/>
  <c r="D16" i="7"/>
  <c r="G16" i="7"/>
  <c r="D17" i="7"/>
  <c r="G17" i="7"/>
  <c r="D18" i="7"/>
  <c r="G18" i="7"/>
  <c r="D19" i="7"/>
  <c r="G19" i="7"/>
  <c r="D20" i="7"/>
  <c r="G20" i="7"/>
  <c r="D21" i="7"/>
  <c r="G21" i="7"/>
  <c r="D22" i="7"/>
  <c r="G22" i="7"/>
  <c r="D23" i="7"/>
  <c r="G23" i="7"/>
  <c r="D24" i="7"/>
  <c r="G24" i="7"/>
  <c r="D25" i="7"/>
  <c r="G25" i="7"/>
  <c r="D26" i="7"/>
  <c r="G26" i="7"/>
  <c r="D27" i="7"/>
  <c r="G27" i="7"/>
  <c r="D28" i="7"/>
  <c r="G28" i="7"/>
  <c r="D29" i="7"/>
  <c r="G29" i="7"/>
  <c r="D30" i="7"/>
  <c r="G30" i="7"/>
  <c r="D31" i="7"/>
  <c r="G31" i="7"/>
  <c r="D32" i="7"/>
  <c r="G32" i="7"/>
  <c r="D33" i="7"/>
  <c r="G33" i="7"/>
  <c r="D34" i="7"/>
  <c r="G34" i="7"/>
  <c r="D35" i="7"/>
  <c r="G35" i="7"/>
  <c r="E24" i="37"/>
  <c r="H32" i="35"/>
  <c r="E12" i="37"/>
  <c r="J21" i="50"/>
  <c r="J19" i="48"/>
  <c r="J25" i="48"/>
  <c r="H26" i="46"/>
  <c r="H18" i="7"/>
  <c r="D39" i="7"/>
  <c r="E16" i="7"/>
  <c r="E30" i="7"/>
  <c r="E32" i="7"/>
  <c r="E10" i="7"/>
  <c r="E22" i="7"/>
  <c r="E27" i="7"/>
  <c r="E14" i="7"/>
  <c r="E31" i="7"/>
  <c r="E20" i="7"/>
  <c r="E8" i="7"/>
  <c r="E9" i="7"/>
  <c r="E29" i="7"/>
  <c r="E21" i="7"/>
  <c r="E19" i="7"/>
  <c r="E35" i="7"/>
  <c r="E24" i="7"/>
  <c r="E12" i="7"/>
  <c r="E7" i="7"/>
  <c r="E34" i="7"/>
  <c r="E26" i="7"/>
  <c r="E18" i="7"/>
  <c r="E23" i="7"/>
  <c r="E11" i="7"/>
  <c r="E28" i="7"/>
  <c r="E39" i="7"/>
  <c r="E13" i="7"/>
  <c r="E33" i="7"/>
  <c r="E25" i="7"/>
  <c r="E17" i="7"/>
  <c r="J8" i="48"/>
  <c r="J8" i="50"/>
  <c r="J10" i="37"/>
  <c r="E12" i="46"/>
  <c r="E32" i="35"/>
  <c r="E18" i="35"/>
  <c r="E17" i="35"/>
  <c r="E20" i="35"/>
  <c r="E8" i="35"/>
  <c r="E15" i="35"/>
  <c r="E30" i="35"/>
  <c r="E12" i="35"/>
  <c r="E9" i="35"/>
  <c r="E16" i="35"/>
  <c r="E23" i="35"/>
  <c r="E26" i="35"/>
  <c r="E24" i="35"/>
  <c r="H14" i="35"/>
  <c r="H23" i="46"/>
  <c r="E26" i="48"/>
  <c r="E25" i="48"/>
  <c r="E29" i="47"/>
  <c r="H20" i="47"/>
  <c r="E13" i="49"/>
  <c r="E8" i="49"/>
  <c r="E19" i="49"/>
  <c r="E28" i="49"/>
  <c r="E18" i="46"/>
  <c r="E10" i="46"/>
  <c r="E29" i="48"/>
  <c r="E21" i="48"/>
  <c r="E15" i="48"/>
  <c r="E12" i="48"/>
  <c r="E10" i="48"/>
  <c r="E22" i="48"/>
  <c r="H26" i="47"/>
  <c r="H31" i="47"/>
  <c r="H15" i="47"/>
  <c r="H34" i="47"/>
  <c r="H7" i="47"/>
  <c r="H32" i="47"/>
  <c r="E31" i="38"/>
  <c r="E33" i="38"/>
  <c r="E15" i="38"/>
  <c r="E29" i="38"/>
  <c r="E28" i="38"/>
  <c r="E22" i="38"/>
  <c r="E23" i="38"/>
  <c r="E24" i="38"/>
  <c r="E12" i="38"/>
  <c r="E11" i="38"/>
  <c r="E30" i="38"/>
  <c r="J21" i="48"/>
  <c r="J29" i="48"/>
  <c r="J10" i="47"/>
  <c r="J8" i="49"/>
  <c r="J12" i="49"/>
  <c r="J32" i="49"/>
  <c r="J18" i="38"/>
  <c r="J23" i="7"/>
  <c r="J34" i="7"/>
  <c r="J35" i="7"/>
  <c r="H39" i="7"/>
  <c r="H14" i="7"/>
  <c r="H16" i="7"/>
  <c r="H17" i="7"/>
  <c r="H34" i="7"/>
  <c r="H7" i="7"/>
  <c r="H21" i="7"/>
  <c r="H32" i="7"/>
  <c r="H27" i="7"/>
  <c r="H35" i="7"/>
  <c r="H25" i="7"/>
  <c r="H15" i="7"/>
  <c r="H9" i="7"/>
  <c r="H11" i="7"/>
  <c r="H26" i="7"/>
  <c r="H8" i="7"/>
  <c r="G39" i="7"/>
  <c r="H23" i="7"/>
  <c r="H28" i="7"/>
  <c r="H10" i="7"/>
  <c r="H20" i="7"/>
  <c r="H13" i="7"/>
  <c r="H30" i="7"/>
  <c r="H12" i="7"/>
  <c r="H33" i="7"/>
  <c r="H19" i="7"/>
  <c r="H22" i="7"/>
  <c r="H29" i="35"/>
  <c r="H31" i="35"/>
  <c r="H33" i="35"/>
  <c r="H35" i="35"/>
  <c r="H23" i="35"/>
  <c r="H28" i="35"/>
  <c r="H30" i="35"/>
  <c r="H8" i="35"/>
  <c r="H19" i="35"/>
  <c r="H17" i="35"/>
  <c r="H10" i="35"/>
  <c r="H26" i="35"/>
  <c r="H12" i="35"/>
  <c r="H15" i="35"/>
  <c r="H18" i="35"/>
  <c r="H24" i="35"/>
  <c r="H20" i="35"/>
  <c r="H11" i="35"/>
  <c r="H34" i="35"/>
  <c r="H16" i="35"/>
  <c r="H13" i="35"/>
  <c r="H22" i="35"/>
  <c r="H9" i="35"/>
  <c r="H25" i="35"/>
  <c r="H21" i="35"/>
  <c r="H27" i="35"/>
  <c r="E21" i="35"/>
  <c r="E27" i="35"/>
  <c r="E14" i="35"/>
  <c r="E19" i="35"/>
  <c r="E28" i="35"/>
  <c r="E25" i="35"/>
  <c r="E13" i="35"/>
  <c r="E11" i="35"/>
  <c r="E34" i="35"/>
  <c r="E31" i="35"/>
  <c r="E35" i="35"/>
  <c r="E22" i="35"/>
  <c r="E29" i="35"/>
  <c r="E33" i="35"/>
  <c r="E7" i="35"/>
  <c r="J13" i="48"/>
  <c r="J35" i="37"/>
  <c r="J18" i="7"/>
  <c r="E29" i="50"/>
  <c r="E28" i="50"/>
  <c r="E27" i="50"/>
  <c r="E35" i="50"/>
  <c r="E14" i="50"/>
  <c r="E25" i="50"/>
  <c r="E34" i="50"/>
  <c r="E12" i="50"/>
  <c r="E32" i="50"/>
  <c r="E8" i="50"/>
  <c r="E23" i="50"/>
  <c r="E24" i="50"/>
  <c r="E18" i="50"/>
  <c r="E17" i="50"/>
  <c r="E20" i="50"/>
  <c r="E13" i="50"/>
  <c r="E15" i="50"/>
  <c r="E10" i="50"/>
  <c r="E19" i="50"/>
  <c r="E26" i="50"/>
  <c r="E21" i="50"/>
  <c r="E9" i="50"/>
  <c r="E7" i="50"/>
  <c r="E33" i="50"/>
  <c r="E30" i="50"/>
  <c r="E31" i="50"/>
  <c r="E22" i="50"/>
  <c r="E16" i="50"/>
  <c r="H9" i="50"/>
  <c r="H19" i="50"/>
  <c r="H31" i="50"/>
  <c r="H27" i="50"/>
  <c r="H13" i="50"/>
  <c r="H22" i="50"/>
  <c r="H11" i="50"/>
  <c r="H15" i="50"/>
  <c r="H23" i="50"/>
  <c r="H14" i="50"/>
  <c r="H18" i="50"/>
  <c r="H35" i="50"/>
  <c r="H32" i="50"/>
  <c r="J7" i="50"/>
  <c r="H12" i="50"/>
  <c r="H16" i="50"/>
  <c r="H34" i="50"/>
  <c r="H26" i="50"/>
  <c r="H25" i="50"/>
  <c r="H29" i="50"/>
  <c r="H33" i="50"/>
  <c r="H20" i="50"/>
  <c r="H17" i="50"/>
  <c r="H21" i="50"/>
  <c r="H7" i="50"/>
  <c r="H10" i="50"/>
  <c r="H30" i="50"/>
  <c r="H28" i="50"/>
  <c r="H24" i="50"/>
  <c r="E15" i="37"/>
  <c r="E22" i="37"/>
  <c r="E26" i="37"/>
  <c r="H11" i="37"/>
  <c r="H16" i="37"/>
  <c r="H29" i="37"/>
  <c r="H14" i="37"/>
  <c r="H35" i="37"/>
  <c r="H12" i="37"/>
  <c r="H15" i="37"/>
  <c r="H34" i="37"/>
  <c r="H28" i="37"/>
  <c r="H19" i="37"/>
  <c r="H18" i="37"/>
  <c r="H32" i="37"/>
  <c r="H27" i="37"/>
  <c r="H30" i="37"/>
  <c r="H21" i="37"/>
  <c r="H24" i="37"/>
  <c r="H23" i="37"/>
  <c r="H25" i="37"/>
  <c r="H7" i="37"/>
  <c r="E10" i="38"/>
  <c r="E14" i="38"/>
  <c r="E35" i="38"/>
  <c r="E25" i="38"/>
  <c r="E7" i="38"/>
  <c r="E21" i="38"/>
  <c r="E8" i="38"/>
  <c r="E19" i="38"/>
  <c r="E20" i="38"/>
  <c r="E17" i="38"/>
  <c r="E32" i="38"/>
  <c r="E34" i="38"/>
  <c r="E13" i="38"/>
  <c r="J32" i="38" l="1"/>
  <c r="J33" i="48"/>
  <c r="J37" i="45"/>
  <c r="J38" i="45"/>
  <c r="J12" i="45"/>
  <c r="J8" i="45"/>
  <c r="J11" i="45"/>
  <c r="J31" i="45"/>
  <c r="J33" i="45"/>
  <c r="J36" i="45"/>
  <c r="J9" i="45"/>
  <c r="J14" i="45"/>
  <c r="J10" i="45"/>
  <c r="J29" i="45"/>
  <c r="J32" i="45"/>
  <c r="J35" i="45"/>
  <c r="J17" i="45"/>
  <c r="J19" i="45"/>
  <c r="J21" i="45"/>
  <c r="J23" i="45"/>
  <c r="J25" i="45"/>
  <c r="J27" i="45"/>
  <c r="J28" i="45"/>
  <c r="J22" i="45"/>
  <c r="J13" i="45"/>
  <c r="J7" i="45"/>
  <c r="J30" i="45"/>
  <c r="J15" i="45"/>
  <c r="J26" i="45"/>
  <c r="J18" i="45"/>
  <c r="J34" i="45"/>
  <c r="J24" i="45"/>
  <c r="J16" i="45"/>
  <c r="J20" i="45"/>
  <c r="J39" i="45"/>
  <c r="J31" i="49"/>
  <c r="J7" i="38"/>
  <c r="J37" i="46"/>
  <c r="J36" i="46"/>
  <c r="J38" i="46"/>
  <c r="J32" i="46"/>
  <c r="J10" i="48"/>
  <c r="J32" i="48"/>
  <c r="J34" i="48"/>
  <c r="J26" i="48"/>
  <c r="J20" i="48"/>
  <c r="J16" i="48"/>
  <c r="J23" i="48"/>
  <c r="J12" i="48"/>
  <c r="J22" i="48"/>
  <c r="J31" i="48"/>
  <c r="J35" i="48"/>
  <c r="J9" i="48"/>
  <c r="J38" i="48"/>
  <c r="J37" i="48"/>
  <c r="J36" i="48"/>
  <c r="J15" i="48"/>
  <c r="J14" i="48"/>
  <c r="J37" i="47"/>
  <c r="J36" i="47"/>
  <c r="J38" i="47"/>
  <c r="J32" i="47"/>
  <c r="J12" i="47"/>
  <c r="J25" i="47"/>
  <c r="J13" i="47"/>
  <c r="J33" i="47"/>
  <c r="J28" i="47"/>
  <c r="J18" i="47"/>
  <c r="J16" i="47"/>
  <c r="J11" i="47"/>
  <c r="J19" i="49"/>
  <c r="J20" i="49"/>
  <c r="J30" i="49"/>
  <c r="J34" i="49"/>
  <c r="J28" i="49"/>
  <c r="J18" i="49"/>
  <c r="J14" i="49"/>
  <c r="J37" i="49"/>
  <c r="J38" i="49"/>
  <c r="J36" i="49"/>
  <c r="J37" i="50"/>
  <c r="J36" i="50"/>
  <c r="J38" i="50"/>
  <c r="J17" i="50"/>
  <c r="J28" i="50"/>
  <c r="J13" i="50"/>
  <c r="J23" i="50"/>
  <c r="J9" i="50"/>
  <c r="J10" i="50"/>
  <c r="J26" i="50"/>
  <c r="J29" i="50"/>
  <c r="J30" i="50"/>
  <c r="J31" i="50"/>
  <c r="J32" i="50"/>
  <c r="J33" i="50"/>
  <c r="J34" i="50"/>
  <c r="J35" i="50"/>
  <c r="J37" i="37"/>
  <c r="J36" i="37"/>
  <c r="J38" i="37"/>
  <c r="J21" i="37"/>
  <c r="J8" i="37"/>
  <c r="J7" i="37"/>
  <c r="J20" i="37"/>
  <c r="J12" i="37"/>
  <c r="J13" i="37"/>
  <c r="J14" i="37"/>
  <c r="J15" i="37"/>
  <c r="J16" i="37"/>
  <c r="J17" i="37"/>
  <c r="J18" i="37"/>
  <c r="J22" i="37"/>
  <c r="J23" i="37"/>
  <c r="J24" i="37"/>
  <c r="J30" i="38"/>
  <c r="J36" i="38"/>
  <c r="J38" i="38"/>
  <c r="J37" i="38"/>
  <c r="J20" i="38"/>
  <c r="J34" i="38"/>
  <c r="J17" i="38"/>
  <c r="J33" i="38"/>
  <c r="J15" i="38"/>
  <c r="J19" i="38"/>
  <c r="J28" i="35"/>
  <c r="J36" i="35"/>
  <c r="J38" i="35"/>
  <c r="J37" i="35"/>
  <c r="J14" i="35"/>
  <c r="J19" i="35"/>
  <c r="J21" i="35"/>
  <c r="J31" i="7"/>
  <c r="J27" i="7"/>
  <c r="J12" i="7"/>
  <c r="J30" i="7"/>
  <c r="J19" i="7"/>
  <c r="J10" i="7"/>
  <c r="J7" i="7"/>
  <c r="J17" i="7"/>
  <c r="J28" i="7"/>
  <c r="J11" i="7"/>
  <c r="J32" i="7"/>
  <c r="J25" i="7"/>
  <c r="J22" i="7"/>
  <c r="J24" i="7"/>
  <c r="J14" i="7"/>
  <c r="J15" i="7"/>
  <c r="J20" i="7"/>
  <c r="J8" i="7"/>
  <c r="J38" i="7"/>
  <c r="J36" i="7"/>
  <c r="J37" i="7"/>
  <c r="I39" i="46"/>
  <c r="K37" i="46" s="1"/>
  <c r="I39" i="47"/>
  <c r="K39" i="46"/>
  <c r="K36" i="38"/>
  <c r="K37" i="38"/>
  <c r="K38" i="38"/>
  <c r="J39" i="38"/>
  <c r="K39" i="38"/>
  <c r="I39" i="48"/>
  <c r="I39" i="35"/>
  <c r="K32" i="35" s="1"/>
  <c r="I39" i="49"/>
  <c r="I39" i="50"/>
  <c r="K19" i="50" s="1"/>
  <c r="I39" i="37"/>
  <c r="K19" i="37" s="1"/>
  <c r="J19" i="37"/>
  <c r="J23" i="47"/>
  <c r="J7" i="46"/>
  <c r="I39" i="7"/>
  <c r="K20" i="7" s="1"/>
  <c r="H32" i="38"/>
  <c r="H33" i="38"/>
  <c r="H20" i="38"/>
  <c r="H22" i="38"/>
  <c r="H8" i="38"/>
  <c r="H16" i="38"/>
  <c r="J31" i="38"/>
  <c r="H26" i="38"/>
  <c r="H25" i="38"/>
  <c r="H7" i="38"/>
  <c r="H21" i="38"/>
  <c r="H24" i="38"/>
  <c r="H23" i="38"/>
  <c r="H13" i="38"/>
  <c r="H12" i="38"/>
  <c r="H34" i="38"/>
  <c r="H18" i="38"/>
  <c r="H30" i="38"/>
  <c r="H19" i="38"/>
  <c r="H15" i="38"/>
  <c r="H9" i="38"/>
  <c r="H27" i="38"/>
  <c r="H10" i="38"/>
  <c r="H29" i="38"/>
  <c r="H35" i="38"/>
  <c r="H17" i="38"/>
  <c r="H14" i="38"/>
  <c r="H31" i="38"/>
  <c r="H28" i="38"/>
  <c r="J12" i="38"/>
  <c r="J14" i="38"/>
  <c r="J22" i="38"/>
  <c r="J28" i="38"/>
  <c r="J8" i="38"/>
  <c r="J16" i="38"/>
  <c r="J21" i="38"/>
  <c r="J13" i="38"/>
  <c r="J7" i="35"/>
  <c r="J33" i="35"/>
  <c r="J13" i="35"/>
  <c r="J17" i="35"/>
  <c r="J34" i="35"/>
  <c r="J12" i="35"/>
  <c r="J9" i="35"/>
  <c r="J30" i="35"/>
  <c r="J18" i="35"/>
  <c r="J10" i="35"/>
  <c r="J31" i="35"/>
  <c r="J16" i="35"/>
  <c r="J27" i="35"/>
  <c r="K17" i="35"/>
  <c r="J32" i="35"/>
  <c r="J26" i="35"/>
  <c r="J23" i="35"/>
  <c r="J24" i="35"/>
  <c r="J25" i="35"/>
  <c r="J29" i="35"/>
  <c r="J15" i="35"/>
  <c r="J35" i="35"/>
  <c r="J11" i="35"/>
  <c r="J22" i="35"/>
  <c r="K10" i="37"/>
  <c r="K29" i="7"/>
  <c r="J8" i="35"/>
  <c r="J11" i="46"/>
  <c r="J21" i="49"/>
  <c r="J16" i="49"/>
  <c r="J17" i="49"/>
  <c r="E7" i="49"/>
  <c r="E30" i="49"/>
  <c r="E9" i="49"/>
  <c r="E27" i="49"/>
  <c r="E33" i="49"/>
  <c r="E15" i="49"/>
  <c r="E31" i="49"/>
  <c r="H11" i="49"/>
  <c r="H24" i="49"/>
  <c r="J8" i="46"/>
  <c r="J23" i="46"/>
  <c r="J22" i="46"/>
  <c r="J25" i="46"/>
  <c r="J20" i="46"/>
  <c r="E14" i="37"/>
  <c r="E23" i="37"/>
  <c r="K23" i="50"/>
  <c r="E13" i="37"/>
  <c r="E27" i="37"/>
  <c r="E16" i="37"/>
  <c r="K39" i="7"/>
  <c r="J13" i="49"/>
  <c r="J33" i="49"/>
  <c r="J10" i="46"/>
  <c r="E24" i="49"/>
  <c r="J14" i="46"/>
  <c r="J24" i="46"/>
  <c r="H31" i="37"/>
  <c r="H8" i="37"/>
  <c r="H9" i="37"/>
  <c r="H17" i="37"/>
  <c r="H22" i="37"/>
  <c r="H20" i="37"/>
  <c r="H10" i="37"/>
  <c r="H13" i="37"/>
  <c r="H33" i="37"/>
  <c r="H26" i="37"/>
  <c r="J13" i="46"/>
  <c r="J15" i="46"/>
  <c r="J20" i="50"/>
  <c r="J29" i="46"/>
  <c r="J34" i="46"/>
  <c r="J39" i="7"/>
  <c r="K11" i="7"/>
  <c r="K28" i="7"/>
  <c r="K16" i="7"/>
  <c r="K32" i="7"/>
  <c r="J13" i="7"/>
  <c r="K13" i="7"/>
  <c r="E28" i="37"/>
  <c r="E18" i="37"/>
  <c r="E19" i="37"/>
  <c r="E17" i="37"/>
  <c r="E7" i="37"/>
  <c r="E32" i="37"/>
  <c r="E33" i="37"/>
  <c r="E9" i="37"/>
  <c r="E11" i="37"/>
  <c r="E21" i="37"/>
  <c r="E35" i="37"/>
  <c r="E10" i="37"/>
  <c r="E25" i="37"/>
  <c r="K22" i="7"/>
  <c r="K34" i="7"/>
  <c r="K14" i="38"/>
  <c r="E29" i="37"/>
  <c r="E34" i="37"/>
  <c r="E31" i="37"/>
  <c r="K14" i="50"/>
  <c r="J33" i="37"/>
  <c r="K10" i="7"/>
  <c r="K27" i="7"/>
  <c r="K23" i="7"/>
  <c r="K17" i="7"/>
  <c r="K18" i="7"/>
  <c r="K33" i="7"/>
  <c r="K14" i="7"/>
  <c r="J11" i="49"/>
  <c r="J23" i="49"/>
  <c r="J24" i="49"/>
  <c r="J9" i="46"/>
  <c r="E29" i="49"/>
  <c r="E26" i="49"/>
  <c r="E8" i="37"/>
  <c r="J27" i="46"/>
  <c r="J25" i="49"/>
  <c r="E11" i="49"/>
  <c r="E10" i="49"/>
  <c r="J35" i="49"/>
  <c r="J29" i="49"/>
  <c r="J22" i="49"/>
  <c r="J15" i="49"/>
  <c r="J9" i="49"/>
  <c r="H8" i="47"/>
  <c r="H13" i="47"/>
  <c r="H21" i="47"/>
  <c r="H18" i="47"/>
  <c r="H24" i="47"/>
  <c r="H12" i="47"/>
  <c r="H23" i="47"/>
  <c r="H10" i="47"/>
  <c r="H25" i="47"/>
  <c r="J19" i="46"/>
  <c r="J21" i="46"/>
  <c r="K22" i="50"/>
  <c r="J31" i="46"/>
  <c r="K35" i="50"/>
  <c r="J12" i="46"/>
  <c r="J16" i="46"/>
  <c r="J33" i="46"/>
  <c r="J21" i="7"/>
  <c r="J9" i="7"/>
  <c r="J29" i="7"/>
  <c r="J33" i="7"/>
  <c r="E9" i="46"/>
  <c r="E22" i="46"/>
  <c r="K8" i="7"/>
  <c r="J21" i="47"/>
  <c r="J17" i="47"/>
  <c r="J18" i="46"/>
  <c r="J30" i="46"/>
  <c r="J25" i="37"/>
  <c r="J28" i="37"/>
  <c r="J23" i="38"/>
  <c r="J11" i="38"/>
  <c r="J35" i="38"/>
  <c r="E26" i="38"/>
  <c r="E16" i="38"/>
  <c r="E27" i="38"/>
  <c r="E9" i="38"/>
  <c r="E18" i="38"/>
  <c r="J26" i="7"/>
  <c r="H31" i="7"/>
  <c r="H24" i="7"/>
  <c r="J14" i="47"/>
  <c r="J7" i="47"/>
  <c r="J10" i="49"/>
  <c r="J27" i="49"/>
  <c r="J26" i="46"/>
  <c r="J24" i="47"/>
  <c r="J20" i="47"/>
  <c r="J35" i="47"/>
  <c r="J31" i="47"/>
  <c r="J26" i="47"/>
  <c r="J26" i="49"/>
  <c r="J17" i="46"/>
  <c r="J28" i="46"/>
  <c r="J35" i="46"/>
  <c r="J11" i="48"/>
  <c r="J7" i="48"/>
  <c r="E14" i="46"/>
  <c r="E19" i="46"/>
  <c r="E28" i="46"/>
  <c r="E24" i="46"/>
  <c r="E25" i="46"/>
  <c r="E29" i="46"/>
  <c r="E23" i="46"/>
  <c r="E27" i="46"/>
  <c r="E34" i="46"/>
  <c r="E8" i="46"/>
  <c r="E30" i="46"/>
  <c r="E21" i="46"/>
  <c r="E33" i="46"/>
  <c r="E7" i="46"/>
  <c r="E16" i="46"/>
  <c r="E35" i="46"/>
  <c r="E20" i="46"/>
  <c r="E31" i="46"/>
  <c r="E26" i="46"/>
  <c r="E13" i="46"/>
  <c r="E17" i="46"/>
  <c r="E15" i="46"/>
  <c r="E32" i="46"/>
  <c r="E11" i="46"/>
  <c r="H30" i="46"/>
  <c r="H28" i="46"/>
  <c r="H19" i="46"/>
  <c r="H17" i="46"/>
  <c r="H10" i="46"/>
  <c r="H16" i="46"/>
  <c r="H14" i="46"/>
  <c r="H31" i="46"/>
  <c r="H33" i="46"/>
  <c r="H15" i="46"/>
  <c r="H29" i="46"/>
  <c r="H34" i="46"/>
  <c r="H20" i="46"/>
  <c r="H25" i="46"/>
  <c r="H8" i="46"/>
  <c r="H35" i="46"/>
  <c r="H18" i="46"/>
  <c r="H24" i="46"/>
  <c r="H13" i="46"/>
  <c r="H11" i="46"/>
  <c r="H12" i="46"/>
  <c r="H32" i="46"/>
  <c r="H21" i="46"/>
  <c r="H9" i="46"/>
  <c r="H27" i="46"/>
  <c r="H22" i="46"/>
  <c r="K14" i="46"/>
  <c r="H34" i="48"/>
  <c r="H25" i="48"/>
  <c r="H12" i="48"/>
  <c r="H14" i="48"/>
  <c r="H20" i="48"/>
  <c r="H24" i="48"/>
  <c r="H23" i="48"/>
  <c r="H22" i="48"/>
  <c r="H26" i="48"/>
  <c r="H19" i="48"/>
  <c r="H28" i="48"/>
  <c r="H9" i="48"/>
  <c r="H33" i="48"/>
  <c r="H11" i="48"/>
  <c r="H31" i="48"/>
  <c r="H15" i="48"/>
  <c r="H32" i="48"/>
  <c r="H21" i="48"/>
  <c r="H35" i="48"/>
  <c r="H29" i="48"/>
  <c r="H27" i="48"/>
  <c r="H7" i="48"/>
  <c r="H16" i="48"/>
  <c r="H30" i="48"/>
  <c r="H17" i="48"/>
  <c r="H8" i="48"/>
  <c r="H18" i="48"/>
  <c r="H10" i="48"/>
  <c r="K7" i="48"/>
  <c r="E24" i="48"/>
  <c r="E23" i="48"/>
  <c r="E32" i="48"/>
  <c r="E31" i="48"/>
  <c r="E20" i="48"/>
  <c r="E9" i="48"/>
  <c r="E19" i="48"/>
  <c r="E30" i="48"/>
  <c r="E14" i="48"/>
  <c r="E8" i="48"/>
  <c r="E35" i="48"/>
  <c r="E18" i="48"/>
  <c r="E17" i="48"/>
  <c r="E13" i="48"/>
  <c r="E11" i="48"/>
  <c r="E7" i="48"/>
  <c r="E34" i="48"/>
  <c r="E28" i="48"/>
  <c r="E27" i="48"/>
  <c r="E33" i="48"/>
  <c r="E18" i="47"/>
  <c r="E25" i="47"/>
  <c r="E28" i="47"/>
  <c r="E23" i="47"/>
  <c r="E13" i="47"/>
  <c r="E11" i="47"/>
  <c r="E16" i="47"/>
  <c r="E27" i="47"/>
  <c r="E35" i="47"/>
  <c r="E10" i="47"/>
  <c r="E31" i="47"/>
  <c r="E34" i="47"/>
  <c r="E33" i="47"/>
  <c r="E24" i="47"/>
  <c r="E17" i="47"/>
  <c r="E7" i="47"/>
  <c r="E21" i="47"/>
  <c r="E8" i="47"/>
  <c r="E15" i="47"/>
  <c r="E19" i="47"/>
  <c r="E20" i="47"/>
  <c r="E22" i="47"/>
  <c r="E14" i="47"/>
  <c r="E30" i="47"/>
  <c r="E26" i="47"/>
  <c r="E32" i="47"/>
  <c r="E9" i="47"/>
  <c r="H35" i="47"/>
  <c r="H11" i="47"/>
  <c r="H19" i="47"/>
  <c r="H16" i="47"/>
  <c r="H22" i="47"/>
  <c r="H28" i="47"/>
  <c r="H30" i="47"/>
  <c r="H33" i="47"/>
  <c r="H14" i="47"/>
  <c r="H9" i="47"/>
  <c r="H29" i="47"/>
  <c r="H17" i="47"/>
  <c r="H27" i="47"/>
  <c r="K7" i="47"/>
  <c r="H33" i="49"/>
  <c r="H32" i="49"/>
  <c r="H28" i="49"/>
  <c r="H7" i="49"/>
  <c r="H23" i="49"/>
  <c r="H13" i="49"/>
  <c r="H31" i="49"/>
  <c r="H9" i="49"/>
  <c r="H14" i="49"/>
  <c r="H15" i="49"/>
  <c r="H10" i="49"/>
  <c r="H30" i="49"/>
  <c r="H25" i="49"/>
  <c r="H21" i="49"/>
  <c r="H26" i="49"/>
  <c r="H35" i="49"/>
  <c r="H12" i="49"/>
  <c r="H19" i="49"/>
  <c r="H8" i="49"/>
  <c r="H22" i="49"/>
  <c r="H34" i="49"/>
  <c r="H27" i="49"/>
  <c r="H20" i="49"/>
  <c r="H16" i="49"/>
  <c r="H17" i="49"/>
  <c r="H29" i="49"/>
  <c r="H18" i="49"/>
  <c r="E17" i="49"/>
  <c r="E32" i="49"/>
  <c r="E18" i="49"/>
  <c r="E12" i="49"/>
  <c r="E34" i="49"/>
  <c r="E16" i="49"/>
  <c r="E23" i="49"/>
  <c r="E25" i="49"/>
  <c r="E22" i="49"/>
  <c r="E14" i="49"/>
  <c r="E20" i="49"/>
  <c r="E35" i="49"/>
  <c r="E21" i="49"/>
  <c r="K20" i="49"/>
  <c r="J7" i="49"/>
  <c r="J39" i="46" l="1"/>
  <c r="K36" i="46"/>
  <c r="K38" i="46"/>
  <c r="K33" i="50"/>
  <c r="K10" i="50"/>
  <c r="K20" i="50"/>
  <c r="K11" i="50"/>
  <c r="K16" i="50"/>
  <c r="K29" i="50"/>
  <c r="K15" i="50"/>
  <c r="K7" i="50"/>
  <c r="K18" i="50"/>
  <c r="K26" i="50"/>
  <c r="K12" i="50"/>
  <c r="K28" i="50"/>
  <c r="K25" i="50"/>
  <c r="K27" i="50"/>
  <c r="K31" i="50"/>
  <c r="K8" i="50"/>
  <c r="K32" i="50"/>
  <c r="K17" i="50"/>
  <c r="K24" i="50"/>
  <c r="K21" i="37"/>
  <c r="K30" i="37"/>
  <c r="K29" i="37"/>
  <c r="K34" i="37"/>
  <c r="K25" i="37"/>
  <c r="K27" i="37"/>
  <c r="K17" i="37"/>
  <c r="K11" i="37"/>
  <c r="K18" i="37"/>
  <c r="K8" i="37"/>
  <c r="K23" i="37"/>
  <c r="K32" i="37"/>
  <c r="K24" i="37"/>
  <c r="K14" i="37"/>
  <c r="K35" i="37"/>
  <c r="K33" i="37"/>
  <c r="K12" i="37"/>
  <c r="K31" i="37"/>
  <c r="K22" i="37"/>
  <c r="K20" i="37"/>
  <c r="K16" i="37"/>
  <c r="K9" i="7"/>
  <c r="K35" i="7"/>
  <c r="K30" i="7"/>
  <c r="K25" i="7"/>
  <c r="K26" i="7"/>
  <c r="K12" i="7"/>
  <c r="K36" i="7"/>
  <c r="K37" i="7"/>
  <c r="K38" i="7"/>
  <c r="K19" i="7"/>
  <c r="K7" i="7"/>
  <c r="K31" i="7"/>
  <c r="K21" i="7"/>
  <c r="K24" i="7"/>
  <c r="K15" i="7"/>
  <c r="K39" i="37"/>
  <c r="J39" i="37"/>
  <c r="K37" i="37"/>
  <c r="K28" i="37"/>
  <c r="K13" i="37"/>
  <c r="K38" i="37"/>
  <c r="K36" i="37"/>
  <c r="K9" i="37"/>
  <c r="K15" i="37"/>
  <c r="K7" i="37"/>
  <c r="K26" i="37"/>
  <c r="J39" i="49"/>
  <c r="K37" i="49"/>
  <c r="K38" i="49"/>
  <c r="K36" i="49"/>
  <c r="K39" i="49"/>
  <c r="K38" i="50"/>
  <c r="K36" i="50"/>
  <c r="K37" i="50"/>
  <c r="J39" i="50"/>
  <c r="K39" i="50"/>
  <c r="K30" i="50"/>
  <c r="K34" i="50"/>
  <c r="K21" i="50"/>
  <c r="K13" i="50"/>
  <c r="K9" i="50"/>
  <c r="K39" i="35"/>
  <c r="K38" i="35"/>
  <c r="J39" i="35"/>
  <c r="K36" i="35"/>
  <c r="K37" i="35"/>
  <c r="K37" i="48"/>
  <c r="K38" i="48"/>
  <c r="K36" i="48"/>
  <c r="K39" i="48"/>
  <c r="J39" i="48"/>
  <c r="K36" i="47"/>
  <c r="K38" i="47"/>
  <c r="K39" i="47"/>
  <c r="J39" i="47"/>
  <c r="K37" i="47"/>
  <c r="K22" i="38"/>
  <c r="K14" i="35"/>
  <c r="K16" i="35"/>
  <c r="K20" i="35"/>
  <c r="K21" i="35"/>
  <c r="K9" i="35"/>
  <c r="K22" i="35"/>
  <c r="K28" i="35"/>
  <c r="K25" i="35"/>
  <c r="K11" i="35"/>
  <c r="K7" i="35"/>
  <c r="K31" i="35"/>
  <c r="K33" i="35"/>
  <c r="K10" i="35"/>
  <c r="K34" i="35"/>
  <c r="K12" i="35"/>
  <c r="K18" i="35"/>
  <c r="K35" i="35"/>
  <c r="K24" i="35"/>
  <c r="K29" i="35"/>
  <c r="K30" i="35"/>
  <c r="K26" i="35"/>
  <c r="K15" i="35"/>
  <c r="K23" i="35"/>
  <c r="K19" i="35"/>
  <c r="K8" i="35"/>
  <c r="K13" i="35"/>
  <c r="K27" i="35"/>
  <c r="K11" i="48"/>
  <c r="K33" i="38"/>
  <c r="K30" i="38"/>
  <c r="K15" i="38"/>
  <c r="K18" i="38"/>
  <c r="K17" i="38"/>
  <c r="K21" i="38"/>
  <c r="K8" i="38"/>
  <c r="K20" i="38"/>
  <c r="K31" i="38"/>
  <c r="K35" i="38"/>
  <c r="K26" i="38"/>
  <c r="K9" i="38"/>
  <c r="K13" i="38"/>
  <c r="K7" i="38"/>
  <c r="K10" i="38"/>
  <c r="K23" i="38"/>
  <c r="K11" i="38"/>
  <c r="K24" i="38"/>
  <c r="K29" i="38"/>
  <c r="K16" i="38"/>
  <c r="K34" i="38"/>
  <c r="K27" i="38"/>
  <c r="K12" i="38"/>
  <c r="K32" i="38"/>
  <c r="K19" i="38"/>
  <c r="K25" i="38"/>
  <c r="K28" i="38"/>
  <c r="K13" i="46"/>
  <c r="K34" i="46"/>
  <c r="K11" i="46"/>
  <c r="K7" i="46"/>
  <c r="K19" i="46"/>
  <c r="K33" i="46"/>
  <c r="K32" i="46"/>
  <c r="K24" i="46"/>
  <c r="K22" i="46"/>
  <c r="K10" i="46"/>
  <c r="K9" i="46"/>
  <c r="K18" i="46"/>
  <c r="K25" i="46"/>
  <c r="K12" i="46"/>
  <c r="K8" i="46"/>
  <c r="K28" i="46"/>
  <c r="K35" i="46"/>
  <c r="K30" i="46"/>
  <c r="K27" i="46"/>
  <c r="K17" i="46"/>
  <c r="K20" i="46"/>
  <c r="K26" i="46"/>
  <c r="K29" i="46"/>
  <c r="K21" i="46"/>
  <c r="K31" i="46"/>
  <c r="K15" i="46"/>
  <c r="K23" i="46"/>
  <c r="K16" i="46"/>
  <c r="K34" i="48"/>
  <c r="K31" i="48"/>
  <c r="K21" i="48"/>
  <c r="K20" i="48"/>
  <c r="K9" i="48"/>
  <c r="K30" i="48"/>
  <c r="K27" i="48"/>
  <c r="K15" i="48"/>
  <c r="K25" i="48"/>
  <c r="K28" i="48"/>
  <c r="K18" i="48"/>
  <c r="K29" i="48"/>
  <c r="K24" i="48"/>
  <c r="K10" i="48"/>
  <c r="K14" i="48"/>
  <c r="K8" i="48"/>
  <c r="K32" i="48"/>
  <c r="K22" i="48"/>
  <c r="K17" i="48"/>
  <c r="K35" i="48"/>
  <c r="K23" i="48"/>
  <c r="K16" i="48"/>
  <c r="K19" i="48"/>
  <c r="K13" i="48"/>
  <c r="K12" i="48"/>
  <c r="K26" i="48"/>
  <c r="K33" i="48"/>
  <c r="K15" i="47"/>
  <c r="K29" i="47"/>
  <c r="K20" i="47"/>
  <c r="K9" i="47"/>
  <c r="K35" i="47"/>
  <c r="K8" i="47"/>
  <c r="K26" i="47"/>
  <c r="K27" i="47"/>
  <c r="K25" i="47"/>
  <c r="K13" i="47"/>
  <c r="K12" i="47"/>
  <c r="K18" i="47"/>
  <c r="K22" i="47"/>
  <c r="K17" i="47"/>
  <c r="K24" i="47"/>
  <c r="K21" i="47"/>
  <c r="K33" i="47"/>
  <c r="K28" i="47"/>
  <c r="K23" i="47"/>
  <c r="K16" i="47"/>
  <c r="K10" i="47"/>
  <c r="K32" i="47"/>
  <c r="K30" i="47"/>
  <c r="K34" i="47"/>
  <c r="K11" i="47"/>
  <c r="K31" i="47"/>
  <c r="K19" i="47"/>
  <c r="K14" i="47"/>
  <c r="K33" i="49"/>
  <c r="K26" i="49"/>
  <c r="K22" i="49"/>
  <c r="K9" i="49"/>
  <c r="K12" i="49"/>
  <c r="K11" i="49"/>
  <c r="K18" i="49"/>
  <c r="K35" i="49"/>
  <c r="K7" i="49"/>
  <c r="K13" i="49"/>
  <c r="K28" i="49"/>
  <c r="K21" i="49"/>
  <c r="K16" i="49"/>
  <c r="K19" i="49"/>
  <c r="K32" i="49"/>
  <c r="K23" i="49"/>
  <c r="K17" i="49"/>
  <c r="K29" i="49"/>
  <c r="K30" i="49"/>
  <c r="K31" i="49"/>
  <c r="K25" i="49"/>
  <c r="K10" i="49"/>
  <c r="K34" i="49"/>
  <c r="K14" i="49"/>
  <c r="K15" i="49"/>
  <c r="K8" i="49"/>
  <c r="K24" i="49"/>
  <c r="K27" i="49"/>
</calcChain>
</file>

<file path=xl/sharedStrings.xml><?xml version="1.0" encoding="utf-8"?>
<sst xmlns="http://schemas.openxmlformats.org/spreadsheetml/2006/main" count="760" uniqueCount="71">
  <si>
    <t>0 - 17 години</t>
  </si>
  <si>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</si>
  <si>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</si>
  <si>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</si>
  <si>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</si>
  <si>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</si>
  <si>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</si>
  <si>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</si>
  <si>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</si>
  <si>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</si>
  <si>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</si>
  <si>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</si>
  <si>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</si>
  <si>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</si>
  <si>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</si>
  <si>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</si>
  <si>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</si>
  <si>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</si>
  <si>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</si>
  <si>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</si>
  <si>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</si>
  <si>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</si>
  <si>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</si>
  <si>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</si>
  <si>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</si>
  <si>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</si>
  <si>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</si>
  <si>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</si>
  <si>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</si>
  <si>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</si>
  <si>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</si>
  <si>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</si>
  <si>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</si>
  <si>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</si>
  <si>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</si>
  <si>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</si>
  <si>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</si>
  <si>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 xml:space="preserve"> Болести на костно-мускулната система и на съединителната тъкан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</si>
  <si>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</si>
  <si>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</si>
  <si>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</si>
  <si>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</si>
  <si>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</si>
  <si>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</si>
  <si>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</si>
  <si>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</si>
  <si>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</si>
  <si>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</si>
  <si>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</si>
  <si>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</si>
  <si>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</si>
  <si>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</si>
  <si>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</si>
  <si>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</si>
  <si>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t xml:space="preserve"> Болести на костно-мускулната система и на 
 съединителната тъкан</t>
  </si>
  <si>
    <t xml:space="preserve"> Болести на ендокринната система, разстройства на 
 храненето и на обмяната на веществата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</si>
  <si>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</si>
  <si>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</si>
  <si>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Някои състояния, възникващи през  перинаталния период</t>
  </si>
  <si>
    <t xml:space="preserve"> Болести на костно-мускулната система и на съединител. тъкан</t>
  </si>
  <si>
    <t xml:space="preserve"> Болести на костно-мускулната с-ма и на  съедин. тъкан</t>
  </si>
  <si>
    <t xml:space="preserve"> Някои състояния, възн. през перинаталния период</t>
  </si>
  <si>
    <t>ХXІІ.</t>
  </si>
  <si>
    <t xml:space="preserve"> Кодове за специални цели U00–U85</t>
  </si>
  <si>
    <t>COVID-19, идентифициран вирус U07.1</t>
  </si>
  <si>
    <t>COVID-19, неидентифициран вирус U07.2</t>
  </si>
  <si>
    <t xml:space="preserve">* коефицентите са изчислени на средно годишно население  </t>
  </si>
  <si>
    <t xml:space="preserve">* коефицентите са изчислени на средно годишно население </t>
  </si>
  <si>
    <t>Клас 
по МКБ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</si>
  <si>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ОБЛАСТ  ВЕЛИКО ТЪРНОВО</t>
    </r>
    <r>
      <rPr>
        <sz val="10"/>
        <rFont val="Hebar"/>
        <charset val="204"/>
      </rPr>
      <t xml:space="preserve">   ПРЕЗ  </t>
    </r>
    <r>
      <rPr>
        <b/>
        <sz val="10"/>
        <rFont val="Hebar"/>
        <charset val="204"/>
      </rPr>
      <t xml:space="preserve"> 2021</t>
    </r>
    <r>
      <rPr>
        <sz val="10"/>
        <rFont val="Hebar"/>
        <charset val="204"/>
      </rPr>
      <t xml:space="preserve"> год.</t>
    </r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</si>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</sst>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204"/>
    </font>
    <font>
      <sz val="10"/>
      <name val="Hebar"/>
      <charset val="204"/>
    </font>
    <font>
      <b/>
      <sz val="10"/>
      <name val="Hebar"/>
      <charset val="204"/>
    </font>
    <font>
      <i/>
      <sz val="9"/>
      <name val="Hebar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Times New Roman"/>
      <family val="1"/>
      <charset val="204"/>
    </font>
    <font>
      <sz val="11"/>
      <name val="Arial"/>
      <family val="2"/>
      <charset val="204"/>
    </font>
    <font>
      <sz val="11"/>
      <name val="Hebar"/>
      <charset val="204"/>
    </font>
    <font>
      <b/>
      <sz val="11"/>
      <name val="Hebar"/>
      <charset val="204"/>
    </font>
    <font>
      <i/>
      <sz val="10"/>
      <name val="Hebar"/>
      <charset val="204"/>
    </font>
    <font>
      <b/>
      <i/>
      <sz val="10"/>
      <name val="Hebar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1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i/>
      <sz val="9"/>
      <color rgb="FF0070C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bar"/>
      <family val="2"/>
      <charset val="204"/>
    </font>
    <font>
      <b/>
      <i/>
      <sz val="10"/>
      <name val="Arial"/>
      <family val="2"/>
      <charset val="204"/>
    </font>
    <font>
      <sz val="9"/>
      <color rgb="FF0070C0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223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64" fontId="8" fillId="0" borderId="5" xfId="0" applyNumberFormat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12" fillId="0" borderId="12" xfId="0" applyNumberFormat="1" applyFont="1" applyFill="1" applyBorder="1" applyAlignment="1">
      <alignment vertical="center"/>
    </xf>
    <xf numFmtId="164" fontId="12" fillId="0" borderId="13" xfId="0" applyNumberFormat="1" applyFont="1" applyFill="1" applyBorder="1" applyAlignment="1">
      <alignment vertical="center"/>
    </xf>
    <xf numFmtId="164" fontId="15" fillId="0" borderId="7" xfId="0" applyNumberFormat="1" applyFont="1" applyFill="1" applyBorder="1" applyAlignment="1">
      <alignment vertical="center"/>
    </xf>
    <xf numFmtId="164" fontId="15" fillId="0" borderId="15" xfId="0" applyNumberFormat="1" applyFont="1" applyFill="1" applyBorder="1" applyAlignment="1">
      <alignment vertical="center"/>
    </xf>
    <xf numFmtId="164" fontId="12" fillId="0" borderId="12" xfId="0" applyNumberFormat="1" applyFont="1" applyFill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164" fontId="12" fillId="0" borderId="8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horizontal="right" vertical="center"/>
    </xf>
    <xf numFmtId="164" fontId="12" fillId="0" borderId="1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15" fillId="0" borderId="19" xfId="0" applyNumberFormat="1" applyFont="1" applyFill="1" applyBorder="1" applyAlignment="1">
      <alignment vertical="center"/>
    </xf>
    <xf numFmtId="0" fontId="25" fillId="0" borderId="7" xfId="0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4" fontId="12" fillId="0" borderId="17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6" fillId="0" borderId="8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2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7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64" fontId="28" fillId="0" borderId="8" xfId="0" applyNumberFormat="1" applyFont="1" applyBorder="1" applyAlignment="1">
      <alignment vertical="center"/>
    </xf>
    <xf numFmtId="164" fontId="28" fillId="0" borderId="17" xfId="0" applyNumberFormat="1" applyFont="1" applyBorder="1" applyAlignment="1">
      <alignment vertical="center"/>
    </xf>
    <xf numFmtId="164" fontId="28" fillId="0" borderId="17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9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29" fillId="0" borderId="5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top"/>
    </xf>
    <xf numFmtId="0" fontId="29" fillId="0" borderId="6" xfId="0" applyFont="1" applyFill="1" applyBorder="1" applyAlignment="1">
      <alignment horizontal="right" vertical="center"/>
    </xf>
    <xf numFmtId="164" fontId="8" fillId="0" borderId="6" xfId="0" applyNumberFormat="1" applyFont="1" applyFill="1" applyBorder="1" applyAlignment="1">
      <alignment vertical="center"/>
    </xf>
    <xf numFmtId="0" fontId="25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top"/>
    </xf>
    <xf numFmtId="0" fontId="27" fillId="0" borderId="9" xfId="0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0" fontId="13" fillId="0" borderId="5" xfId="0" applyFont="1" applyBorder="1" applyAlignment="1">
      <alignment horizontal="center" vertical="center" wrapText="1"/>
    </xf>
  </cellXfs>
  <cellStyles count="2">
    <cellStyle name="Normal" xfId="0" builtinId="0"/>
    <cellStyle name="Нормален_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L43"/>
  <sheetViews>
    <sheetView workbookViewId="0">
      <pane ySplit="6" topLeftCell="A7" activePane="bottomLeft" state="frozen"/>
      <selection activeCell="A4" sqref="A4:C4"/>
      <selection pane="bottomLeft" activeCell="A4" sqref="A4:C4"/>
    </sheetView>
  </sheetViews>
  <sheetFormatPr defaultRowHeight="13.2"/>
  <cols>
    <col min="1" max="1" width="7.6640625" style="39" customWidth="1"/>
    <col min="2" max="2" width="53.6640625" style="1" customWidth="1"/>
    <col min="3" max="3" width="11.33203125" style="104" customWidth="1"/>
    <col min="4" max="4" width="9.6640625" style="105" customWidth="1"/>
    <col min="5" max="5" width="8.33203125" style="105" customWidth="1"/>
    <col min="6" max="6" width="11.33203125" style="104" customWidth="1"/>
    <col min="7" max="7" width="9.88671875" style="105" customWidth="1"/>
    <col min="8" max="8" width="7.88671875" style="105" customWidth="1"/>
    <col min="9" max="9" width="10.44140625" style="106" customWidth="1"/>
    <col min="10" max="10" width="9.6640625" style="105" customWidth="1"/>
    <col min="11" max="11" width="8.6640625" style="105" customWidth="1"/>
    <col min="12" max="16384" width="8.88671875" style="1"/>
  </cols>
  <sheetData>
    <row r="1" spans="1:11" ht="7.8" customHeight="1"/>
    <row r="2" spans="1:11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107"/>
      <c r="D3" s="108"/>
      <c r="E3" s="108"/>
      <c r="F3" s="107"/>
      <c r="G3" s="108"/>
      <c r="H3" s="109"/>
      <c r="I3" s="110"/>
      <c r="J3" s="109"/>
      <c r="K3" s="111"/>
    </row>
    <row r="4" spans="1:11" ht="13.8">
      <c r="A4" s="178" t="s">
        <v>66</v>
      </c>
      <c r="B4" s="178"/>
      <c r="C4" s="178"/>
      <c r="D4" s="112">
        <v>13456</v>
      </c>
      <c r="E4" s="113"/>
      <c r="F4" s="114"/>
      <c r="G4" s="112">
        <v>71686.5</v>
      </c>
      <c r="H4" s="113"/>
      <c r="I4" s="114"/>
      <c r="J4" s="112">
        <f>SUM(D4:G4)</f>
        <v>85142.5</v>
      </c>
      <c r="K4" s="115"/>
    </row>
    <row r="5" spans="1:11" ht="20.399999999999999" customHeight="1">
      <c r="A5" s="185" t="s">
        <v>68</v>
      </c>
      <c r="B5" s="187" t="s">
        <v>53</v>
      </c>
      <c r="C5" s="182" t="s">
        <v>0</v>
      </c>
      <c r="D5" s="183"/>
      <c r="E5" s="184"/>
      <c r="F5" s="182" t="s">
        <v>1</v>
      </c>
      <c r="G5" s="183"/>
      <c r="H5" s="184"/>
      <c r="I5" s="182" t="s">
        <v>2</v>
      </c>
      <c r="J5" s="183"/>
      <c r="K5" s="184"/>
    </row>
    <row r="6" spans="1:11" ht="31.5" customHeight="1" thickBot="1">
      <c r="A6" s="186"/>
      <c r="B6" s="188"/>
      <c r="C6" s="26" t="s">
        <v>3</v>
      </c>
      <c r="D6" s="44" t="s">
        <v>4</v>
      </c>
      <c r="E6" s="44" t="s">
        <v>5</v>
      </c>
      <c r="F6" s="26" t="s">
        <v>3</v>
      </c>
      <c r="G6" s="44" t="s">
        <v>4</v>
      </c>
      <c r="H6" s="44" t="s">
        <v>5</v>
      </c>
      <c r="I6" s="25" t="s">
        <v>3</v>
      </c>
      <c r="J6" s="44" t="s">
        <v>4</v>
      </c>
      <c r="K6" s="44" t="s">
        <v>5</v>
      </c>
    </row>
    <row r="7" spans="1:11" ht="13.8">
      <c r="A7" s="192" t="s">
        <v>6</v>
      </c>
      <c r="B7" s="46" t="s">
        <v>7</v>
      </c>
      <c r="C7" s="55">
        <v>8055</v>
      </c>
      <c r="D7" s="47">
        <f t="shared" ref="D7:D30" si="0">C7*1000/$D$4</f>
        <v>598.61771700356724</v>
      </c>
      <c r="E7" s="47">
        <f>C7*100/C$39</f>
        <v>11.900364914976288</v>
      </c>
      <c r="F7" s="55">
        <v>6862</v>
      </c>
      <c r="G7" s="47">
        <f t="shared" ref="G7:G30" si="1">F7*1000/$G$4</f>
        <v>95.722346606404273</v>
      </c>
      <c r="H7" s="47">
        <f>F7*100/F$39</f>
        <v>3.364781107798525</v>
      </c>
      <c r="I7" s="56">
        <f>C7+F7</f>
        <v>14917</v>
      </c>
      <c r="J7" s="47">
        <f t="shared" ref="J7:J30" si="2">I7*1000/$J$4</f>
        <v>175.20039933053411</v>
      </c>
      <c r="K7" s="48">
        <f>I7*100/I$39</f>
        <v>5.4918029769202166</v>
      </c>
    </row>
    <row r="8" spans="1:11" s="10" customFormat="1" ht="12" thickBot="1">
      <c r="A8" s="193"/>
      <c r="B8" s="57" t="s">
        <v>8</v>
      </c>
      <c r="C8" s="88">
        <v>155</v>
      </c>
      <c r="D8" s="62">
        <f t="shared" si="0"/>
        <v>11.519024970273485</v>
      </c>
      <c r="E8" s="62">
        <f t="shared" ref="E8:E39" si="3">C8*100/C$39</f>
        <v>0.22899522803492547</v>
      </c>
      <c r="F8" s="88">
        <v>91</v>
      </c>
      <c r="G8" s="62">
        <f t="shared" si="1"/>
        <v>1.2694161383245102</v>
      </c>
      <c r="H8" s="62">
        <f t="shared" ref="H8:H39" si="4">F8*100/F$39</f>
        <v>4.4621842146555783E-2</v>
      </c>
      <c r="I8" s="159">
        <f t="shared" ref="I8:I35" si="5">C8+F8</f>
        <v>246</v>
      </c>
      <c r="J8" s="62">
        <f t="shared" si="2"/>
        <v>2.8892738644037936</v>
      </c>
      <c r="K8" s="63">
        <f t="shared" ref="K8:K39" si="6">I8*100/I$39</f>
        <v>9.0566704586872243E-2</v>
      </c>
    </row>
    <row r="9" spans="1:11" ht="13.8">
      <c r="A9" s="192" t="s">
        <v>9</v>
      </c>
      <c r="B9" s="46" t="s">
        <v>10</v>
      </c>
      <c r="C9" s="55">
        <v>193</v>
      </c>
      <c r="D9" s="47">
        <f t="shared" si="0"/>
        <v>14.343043995243757</v>
      </c>
      <c r="E9" s="47">
        <f t="shared" si="3"/>
        <v>0.28513599361768138</v>
      </c>
      <c r="F9" s="55">
        <v>4719</v>
      </c>
      <c r="G9" s="47">
        <f t="shared" si="1"/>
        <v>65.828294030256743</v>
      </c>
      <c r="H9" s="47">
        <f t="shared" si="4"/>
        <v>2.3139612427428213</v>
      </c>
      <c r="I9" s="56">
        <f t="shared" si="5"/>
        <v>4912</v>
      </c>
      <c r="J9" s="47">
        <f t="shared" si="2"/>
        <v>57.691517162404203</v>
      </c>
      <c r="K9" s="48">
        <f t="shared" si="6"/>
        <v>1.8083888330516931</v>
      </c>
    </row>
    <row r="10" spans="1:11" s="10" customFormat="1" ht="12" thickBot="1">
      <c r="A10" s="193"/>
      <c r="B10" s="57" t="s">
        <v>11</v>
      </c>
      <c r="C10" s="88">
        <v>13</v>
      </c>
      <c r="D10" s="62">
        <f t="shared" si="0"/>
        <v>0.96611177170035667</v>
      </c>
      <c r="E10" s="62">
        <f t="shared" si="3"/>
        <v>1.9206051383574393E-2</v>
      </c>
      <c r="F10" s="88">
        <v>1589</v>
      </c>
      <c r="G10" s="62">
        <f t="shared" si="1"/>
        <v>22.165958723051062</v>
      </c>
      <c r="H10" s="62">
        <f t="shared" si="4"/>
        <v>0.77916601286678178</v>
      </c>
      <c r="I10" s="159">
        <f t="shared" si="5"/>
        <v>1602</v>
      </c>
      <c r="J10" s="62">
        <f t="shared" si="2"/>
        <v>18.815515165751535</v>
      </c>
      <c r="K10" s="63">
        <f t="shared" si="6"/>
        <v>0.58978805182182659</v>
      </c>
    </row>
    <row r="11" spans="1:11" ht="14.4" thickBot="1">
      <c r="A11" s="154" t="s">
        <v>12</v>
      </c>
      <c r="B11" s="34" t="s">
        <v>13</v>
      </c>
      <c r="C11" s="75">
        <v>103</v>
      </c>
      <c r="D11" s="14">
        <f t="shared" si="0"/>
        <v>7.654577883472057</v>
      </c>
      <c r="E11" s="14">
        <f t="shared" si="3"/>
        <v>0.15217102250062789</v>
      </c>
      <c r="F11" s="75">
        <v>1388</v>
      </c>
      <c r="G11" s="14">
        <f t="shared" si="1"/>
        <v>19.362083516422199</v>
      </c>
      <c r="H11" s="14">
        <f t="shared" si="4"/>
        <v>0.68060568021340029</v>
      </c>
      <c r="I11" s="76">
        <f t="shared" si="5"/>
        <v>1491</v>
      </c>
      <c r="J11" s="14">
        <f t="shared" si="2"/>
        <v>17.511818422057139</v>
      </c>
      <c r="K11" s="72">
        <f t="shared" si="6"/>
        <v>0.54892258755701839</v>
      </c>
    </row>
    <row r="12" spans="1:11" ht="26.4">
      <c r="A12" s="192" t="s">
        <v>14</v>
      </c>
      <c r="B12" s="46" t="s">
        <v>15</v>
      </c>
      <c r="C12" s="55">
        <v>260</v>
      </c>
      <c r="D12" s="47">
        <f t="shared" si="0"/>
        <v>19.322235434007133</v>
      </c>
      <c r="E12" s="47">
        <f t="shared" si="3"/>
        <v>0.38412102767148787</v>
      </c>
      <c r="F12" s="55">
        <v>13796</v>
      </c>
      <c r="G12" s="47">
        <f t="shared" si="1"/>
        <v>192.44906642115322</v>
      </c>
      <c r="H12" s="47">
        <f t="shared" si="4"/>
        <v>6.7648674093833359</v>
      </c>
      <c r="I12" s="56">
        <f t="shared" si="5"/>
        <v>14056</v>
      </c>
      <c r="J12" s="47">
        <f t="shared" si="2"/>
        <v>165.08794080512084</v>
      </c>
      <c r="K12" s="48">
        <f t="shared" si="6"/>
        <v>5.1748195108661639</v>
      </c>
    </row>
    <row r="13" spans="1:11" s="10" customFormat="1" ht="12" thickBot="1">
      <c r="A13" s="193"/>
      <c r="B13" s="82" t="s">
        <v>16</v>
      </c>
      <c r="C13" s="88">
        <v>19</v>
      </c>
      <c r="D13" s="62">
        <f t="shared" si="0"/>
        <v>1.4120095124851368</v>
      </c>
      <c r="E13" s="62">
        <f t="shared" si="3"/>
        <v>2.8070382791377961E-2</v>
      </c>
      <c r="F13" s="88">
        <v>6803</v>
      </c>
      <c r="G13" s="62">
        <f t="shared" si="1"/>
        <v>94.899318560677401</v>
      </c>
      <c r="H13" s="62">
        <f t="shared" si="4"/>
        <v>3.3358504628903187</v>
      </c>
      <c r="I13" s="159">
        <f t="shared" si="5"/>
        <v>6822</v>
      </c>
      <c r="J13" s="62">
        <f t="shared" si="2"/>
        <v>80.124497166514956</v>
      </c>
      <c r="K13" s="63">
        <f t="shared" si="6"/>
        <v>2.5115693442749691</v>
      </c>
    </row>
    <row r="14" spans="1:11" ht="14.4" thickBot="1">
      <c r="A14" s="155" t="s">
        <v>17</v>
      </c>
      <c r="B14" s="29" t="s">
        <v>18</v>
      </c>
      <c r="C14" s="75">
        <v>342</v>
      </c>
      <c r="D14" s="14">
        <f t="shared" si="0"/>
        <v>25.416171224732462</v>
      </c>
      <c r="E14" s="14">
        <f t="shared" si="3"/>
        <v>0.50526689024480331</v>
      </c>
      <c r="F14" s="75">
        <v>4787</v>
      </c>
      <c r="G14" s="14">
        <f t="shared" si="1"/>
        <v>66.776868727026709</v>
      </c>
      <c r="H14" s="14">
        <f t="shared" si="4"/>
        <v>2.3473050368743134</v>
      </c>
      <c r="I14" s="76">
        <f t="shared" si="5"/>
        <v>5129</v>
      </c>
      <c r="J14" s="14">
        <f t="shared" si="2"/>
        <v>60.240185571248205</v>
      </c>
      <c r="K14" s="72">
        <f t="shared" si="6"/>
        <v>1.8882789749027145</v>
      </c>
    </row>
    <row r="15" spans="1:11" ht="14.4" thickBot="1">
      <c r="A15" s="155" t="s">
        <v>19</v>
      </c>
      <c r="B15" s="29" t="s">
        <v>20</v>
      </c>
      <c r="C15" s="75">
        <v>502</v>
      </c>
      <c r="D15" s="14">
        <f t="shared" si="0"/>
        <v>37.306777645659928</v>
      </c>
      <c r="E15" s="14">
        <f t="shared" si="3"/>
        <v>0.74164906111956508</v>
      </c>
      <c r="F15" s="75">
        <v>9716</v>
      </c>
      <c r="G15" s="14">
        <f t="shared" si="1"/>
        <v>135.53458461495541</v>
      </c>
      <c r="H15" s="14">
        <f t="shared" si="4"/>
        <v>4.7642397614938021</v>
      </c>
      <c r="I15" s="76">
        <f t="shared" si="5"/>
        <v>10218</v>
      </c>
      <c r="J15" s="14">
        <f t="shared" si="2"/>
        <v>120.01057051413807</v>
      </c>
      <c r="K15" s="72">
        <f t="shared" si="6"/>
        <v>3.7618316563766689</v>
      </c>
    </row>
    <row r="16" spans="1:11" ht="14.4" thickBot="1">
      <c r="A16" s="154" t="s">
        <v>21</v>
      </c>
      <c r="B16" s="34" t="s">
        <v>22</v>
      </c>
      <c r="C16" s="75">
        <v>2663</v>
      </c>
      <c r="D16" s="14">
        <f t="shared" si="0"/>
        <v>197.90428061831153</v>
      </c>
      <c r="E16" s="14">
        <f t="shared" si="3"/>
        <v>3.9342857564968163</v>
      </c>
      <c r="F16" s="75">
        <v>11604</v>
      </c>
      <c r="G16" s="14">
        <f t="shared" si="1"/>
        <v>161.87148207821556</v>
      </c>
      <c r="H16" s="14">
        <f t="shared" si="4"/>
        <v>5.6900203985564097</v>
      </c>
      <c r="I16" s="76">
        <f t="shared" si="5"/>
        <v>14267</v>
      </c>
      <c r="J16" s="14">
        <f t="shared" si="2"/>
        <v>167.56613911971107</v>
      </c>
      <c r="K16" s="72">
        <f t="shared" si="6"/>
        <v>5.252500708702871</v>
      </c>
    </row>
    <row r="17" spans="1:12" ht="14.4" thickBot="1">
      <c r="A17" s="155" t="s">
        <v>23</v>
      </c>
      <c r="B17" s="29" t="s">
        <v>24</v>
      </c>
      <c r="C17" s="75">
        <v>1251</v>
      </c>
      <c r="D17" s="14">
        <f t="shared" si="0"/>
        <v>92.969678953626641</v>
      </c>
      <c r="E17" s="14">
        <f t="shared" si="3"/>
        <v>1.8482130985270435</v>
      </c>
      <c r="F17" s="75">
        <v>4532</v>
      </c>
      <c r="G17" s="14">
        <f t="shared" si="1"/>
        <v>63.219713614139344</v>
      </c>
      <c r="H17" s="14">
        <f t="shared" si="4"/>
        <v>2.2222658088812177</v>
      </c>
      <c r="I17" s="76">
        <f t="shared" si="5"/>
        <v>5783</v>
      </c>
      <c r="J17" s="14">
        <f t="shared" si="2"/>
        <v>67.921425844907063</v>
      </c>
      <c r="K17" s="72">
        <f t="shared" si="6"/>
        <v>2.129053872462936</v>
      </c>
    </row>
    <row r="18" spans="1:12" ht="15" customHeight="1">
      <c r="A18" s="189" t="s">
        <v>25</v>
      </c>
      <c r="B18" s="83" t="s">
        <v>26</v>
      </c>
      <c r="C18" s="55">
        <v>319</v>
      </c>
      <c r="D18" s="47">
        <f t="shared" si="0"/>
        <v>23.706896551724139</v>
      </c>
      <c r="E18" s="47">
        <f t="shared" si="3"/>
        <v>0.47128695318155628</v>
      </c>
      <c r="F18" s="55">
        <v>50484</v>
      </c>
      <c r="G18" s="47">
        <f t="shared" si="1"/>
        <v>704.23301458433593</v>
      </c>
      <c r="H18" s="47">
        <f t="shared" si="4"/>
        <v>24.754825043150792</v>
      </c>
      <c r="I18" s="56">
        <f t="shared" si="5"/>
        <v>50803</v>
      </c>
      <c r="J18" s="47">
        <f t="shared" si="2"/>
        <v>596.68203306221926</v>
      </c>
      <c r="K18" s="48">
        <f t="shared" si="6"/>
        <v>18.703497126531996</v>
      </c>
      <c r="L18" s="116"/>
    </row>
    <row r="19" spans="1:12" s="10" customFormat="1" ht="11.4">
      <c r="A19" s="190"/>
      <c r="B19" s="38" t="s">
        <v>27</v>
      </c>
      <c r="C19" s="163">
        <v>17</v>
      </c>
      <c r="D19" s="13">
        <f t="shared" si="0"/>
        <v>1.2633769322235433</v>
      </c>
      <c r="E19" s="13">
        <f t="shared" si="3"/>
        <v>2.5115605655443438E-2</v>
      </c>
      <c r="F19" s="163">
        <v>32661</v>
      </c>
      <c r="G19" s="13">
        <f t="shared" si="1"/>
        <v>455.60879663534973</v>
      </c>
      <c r="H19" s="13">
        <f t="shared" si="4"/>
        <v>16.01531853130394</v>
      </c>
      <c r="I19" s="164">
        <f t="shared" si="5"/>
        <v>32678</v>
      </c>
      <c r="J19" s="13">
        <f t="shared" si="2"/>
        <v>383.80362333734621</v>
      </c>
      <c r="K19" s="85">
        <f t="shared" si="6"/>
        <v>12.03064541662525</v>
      </c>
    </row>
    <row r="20" spans="1:12" s="10" customFormat="1" ht="11.4">
      <c r="A20" s="190"/>
      <c r="B20" s="37" t="s">
        <v>56</v>
      </c>
      <c r="C20" s="163"/>
      <c r="D20" s="13">
        <f t="shared" si="0"/>
        <v>0</v>
      </c>
      <c r="E20" s="13">
        <f t="shared" si="3"/>
        <v>0</v>
      </c>
      <c r="F20" s="163">
        <v>2689</v>
      </c>
      <c r="G20" s="13">
        <f t="shared" si="1"/>
        <v>37.51054940609459</v>
      </c>
      <c r="H20" s="13">
        <f t="shared" si="4"/>
        <v>1.3185509179350385</v>
      </c>
      <c r="I20" s="164">
        <f t="shared" si="5"/>
        <v>2689</v>
      </c>
      <c r="J20" s="13">
        <f t="shared" si="2"/>
        <v>31.582347241389435</v>
      </c>
      <c r="K20" s="85">
        <f t="shared" si="6"/>
        <v>0.98997507574837185</v>
      </c>
    </row>
    <row r="21" spans="1:12" s="10" customFormat="1" ht="12" thickBot="1">
      <c r="A21" s="191"/>
      <c r="B21" s="57" t="s">
        <v>28</v>
      </c>
      <c r="C21" s="88">
        <v>4</v>
      </c>
      <c r="D21" s="62">
        <f t="shared" si="0"/>
        <v>0.29726516052318669</v>
      </c>
      <c r="E21" s="62">
        <f t="shared" si="3"/>
        <v>5.9095542718690447E-3</v>
      </c>
      <c r="F21" s="88">
        <v>1719</v>
      </c>
      <c r="G21" s="62">
        <f t="shared" si="1"/>
        <v>23.979410349228935</v>
      </c>
      <c r="H21" s="62">
        <f t="shared" si="4"/>
        <v>0.84291150164757567</v>
      </c>
      <c r="I21" s="159">
        <f t="shared" si="5"/>
        <v>1723</v>
      </c>
      <c r="J21" s="62">
        <f t="shared" si="2"/>
        <v>20.236662066535516</v>
      </c>
      <c r="K21" s="63">
        <f t="shared" si="6"/>
        <v>0.63433508944382466</v>
      </c>
    </row>
    <row r="22" spans="1:12" ht="13.8">
      <c r="A22" s="189" t="s">
        <v>29</v>
      </c>
      <c r="B22" s="83" t="s">
        <v>30</v>
      </c>
      <c r="C22" s="55">
        <v>38197</v>
      </c>
      <c r="D22" s="47">
        <f t="shared" si="0"/>
        <v>2838.6593341260404</v>
      </c>
      <c r="E22" s="47">
        <f t="shared" si="3"/>
        <v>56.431811130645471</v>
      </c>
      <c r="F22" s="55">
        <v>16554</v>
      </c>
      <c r="G22" s="47">
        <f t="shared" si="1"/>
        <v>230.92214015191144</v>
      </c>
      <c r="H22" s="47">
        <f t="shared" si="4"/>
        <v>8.1172524713635656</v>
      </c>
      <c r="I22" s="56">
        <f t="shared" si="5"/>
        <v>54751</v>
      </c>
      <c r="J22" s="47">
        <f t="shared" si="2"/>
        <v>643.05135508118747</v>
      </c>
      <c r="K22" s="48">
        <f t="shared" si="6"/>
        <v>20.15698228795058</v>
      </c>
      <c r="L22" s="116"/>
    </row>
    <row r="23" spans="1:12" s="10" customFormat="1" ht="11.4">
      <c r="A23" s="190"/>
      <c r="B23" s="38" t="s">
        <v>31</v>
      </c>
      <c r="C23" s="163">
        <v>26302</v>
      </c>
      <c r="D23" s="13">
        <f t="shared" si="0"/>
        <v>1954.6670630202141</v>
      </c>
      <c r="E23" s="13">
        <f t="shared" si="3"/>
        <v>38.858274114674899</v>
      </c>
      <c r="F23" s="163">
        <v>4294</v>
      </c>
      <c r="G23" s="13">
        <f t="shared" si="1"/>
        <v>59.899702175444467</v>
      </c>
      <c r="H23" s="13">
        <f t="shared" si="4"/>
        <v>2.105562529420995</v>
      </c>
      <c r="I23" s="164">
        <f t="shared" si="5"/>
        <v>30596</v>
      </c>
      <c r="J23" s="13">
        <f t="shared" si="2"/>
        <v>359.35050063129461</v>
      </c>
      <c r="K23" s="85">
        <f t="shared" si="6"/>
        <v>11.264141843658306</v>
      </c>
    </row>
    <row r="24" spans="1:12" s="10" customFormat="1" ht="11.4">
      <c r="A24" s="190"/>
      <c r="B24" s="37" t="s">
        <v>51</v>
      </c>
      <c r="C24" s="163">
        <v>230</v>
      </c>
      <c r="D24" s="13">
        <f t="shared" si="0"/>
        <v>17.092746730083235</v>
      </c>
      <c r="E24" s="13">
        <f t="shared" si="3"/>
        <v>0.33979937063247007</v>
      </c>
      <c r="F24" s="163">
        <v>1557</v>
      </c>
      <c r="G24" s="13">
        <f t="shared" si="1"/>
        <v>21.719570630453433</v>
      </c>
      <c r="H24" s="13">
        <f t="shared" si="4"/>
        <v>0.76347481562843245</v>
      </c>
      <c r="I24" s="164">
        <f t="shared" si="5"/>
        <v>1787</v>
      </c>
      <c r="J24" s="13">
        <f t="shared" si="2"/>
        <v>20.988343071908858</v>
      </c>
      <c r="K24" s="85">
        <f t="shared" si="6"/>
        <v>0.65789715892984024</v>
      </c>
    </row>
    <row r="25" spans="1:12" s="10" customFormat="1" ht="12" thickBot="1">
      <c r="A25" s="191"/>
      <c r="B25" s="82" t="s">
        <v>52</v>
      </c>
      <c r="C25" s="88">
        <v>8533</v>
      </c>
      <c r="D25" s="62">
        <f t="shared" si="0"/>
        <v>634.140903686088</v>
      </c>
      <c r="E25" s="62">
        <f t="shared" si="3"/>
        <v>12.606556650464638</v>
      </c>
      <c r="F25" s="88">
        <v>3520</v>
      </c>
      <c r="G25" s="62">
        <f t="shared" si="1"/>
        <v>49.102690185739299</v>
      </c>
      <c r="H25" s="62">
        <f t="shared" si="4"/>
        <v>1.7260316962184215</v>
      </c>
      <c r="I25" s="159">
        <f t="shared" si="5"/>
        <v>12053</v>
      </c>
      <c r="J25" s="62">
        <f t="shared" si="2"/>
        <v>141.56267434007694</v>
      </c>
      <c r="K25" s="63">
        <f t="shared" si="6"/>
        <v>4.437400367421021</v>
      </c>
    </row>
    <row r="26" spans="1:12" ht="14.4" thickBot="1">
      <c r="A26" s="154" t="s">
        <v>32</v>
      </c>
      <c r="B26" s="34" t="s">
        <v>33</v>
      </c>
      <c r="C26" s="75">
        <v>1484</v>
      </c>
      <c r="D26" s="14">
        <f t="shared" si="0"/>
        <v>110.28537455410226</v>
      </c>
      <c r="E26" s="14">
        <f t="shared" si="3"/>
        <v>2.1924446348634152</v>
      </c>
      <c r="F26" s="75">
        <v>8995</v>
      </c>
      <c r="G26" s="14">
        <f t="shared" si="1"/>
        <v>125.47690290361504</v>
      </c>
      <c r="H26" s="14">
        <f t="shared" si="4"/>
        <v>4.4106974737172449</v>
      </c>
      <c r="I26" s="76">
        <f t="shared" si="5"/>
        <v>10479</v>
      </c>
      <c r="J26" s="14">
        <f t="shared" si="2"/>
        <v>123.07601961417623</v>
      </c>
      <c r="K26" s="72">
        <f t="shared" si="6"/>
        <v>3.8579207209993265</v>
      </c>
    </row>
    <row r="27" spans="1:12" ht="14.4" thickBot="1">
      <c r="A27" s="154" t="s">
        <v>34</v>
      </c>
      <c r="B27" s="34" t="s">
        <v>35</v>
      </c>
      <c r="C27" s="75">
        <v>5223</v>
      </c>
      <c r="D27" s="14">
        <f t="shared" si="0"/>
        <v>388.15398335315103</v>
      </c>
      <c r="E27" s="14">
        <f t="shared" si="3"/>
        <v>7.7164004904930046</v>
      </c>
      <c r="F27" s="75">
        <v>7330</v>
      </c>
      <c r="G27" s="14">
        <f t="shared" si="1"/>
        <v>102.25077246064461</v>
      </c>
      <c r="H27" s="14">
        <f t="shared" si="4"/>
        <v>3.5942648674093833</v>
      </c>
      <c r="I27" s="76">
        <f t="shared" si="5"/>
        <v>12553</v>
      </c>
      <c r="J27" s="14">
        <f t="shared" si="2"/>
        <v>147.43518219455618</v>
      </c>
      <c r="K27" s="72">
        <f t="shared" si="6"/>
        <v>4.6214790352805171</v>
      </c>
    </row>
    <row r="28" spans="1:12" ht="27" thickBot="1">
      <c r="A28" s="154" t="s">
        <v>36</v>
      </c>
      <c r="B28" s="34" t="s">
        <v>37</v>
      </c>
      <c r="C28" s="75">
        <v>1107</v>
      </c>
      <c r="D28" s="14">
        <f t="shared" si="0"/>
        <v>82.268133174791913</v>
      </c>
      <c r="E28" s="14">
        <f t="shared" si="3"/>
        <v>1.635469144739758</v>
      </c>
      <c r="F28" s="75">
        <v>17273</v>
      </c>
      <c r="G28" s="14">
        <f t="shared" si="1"/>
        <v>240.95192260746444</v>
      </c>
      <c r="H28" s="14">
        <f t="shared" si="4"/>
        <v>8.4698140593127249</v>
      </c>
      <c r="I28" s="76">
        <f t="shared" si="5"/>
        <v>18380</v>
      </c>
      <c r="J28" s="14">
        <f t="shared" si="2"/>
        <v>215.87338873065744</v>
      </c>
      <c r="K28" s="72">
        <f t="shared" si="6"/>
        <v>6.7667318305150888</v>
      </c>
    </row>
    <row r="29" spans="1:12" ht="13.8">
      <c r="A29" s="192" t="s">
        <v>38</v>
      </c>
      <c r="B29" s="83" t="s">
        <v>39</v>
      </c>
      <c r="C29" s="55">
        <v>1541</v>
      </c>
      <c r="D29" s="47">
        <f t="shared" si="0"/>
        <v>114.52140309155767</v>
      </c>
      <c r="E29" s="47">
        <f t="shared" si="3"/>
        <v>2.2766557832375494</v>
      </c>
      <c r="F29" s="55">
        <v>16443</v>
      </c>
      <c r="G29" s="47">
        <f t="shared" si="1"/>
        <v>229.37373145571343</v>
      </c>
      <c r="H29" s="47">
        <f t="shared" si="4"/>
        <v>8.0628236309430417</v>
      </c>
      <c r="I29" s="56">
        <f t="shared" si="5"/>
        <v>17984</v>
      </c>
      <c r="J29" s="47">
        <f t="shared" si="2"/>
        <v>211.22236250990986</v>
      </c>
      <c r="K29" s="48">
        <f t="shared" si="6"/>
        <v>6.6209415255703679</v>
      </c>
    </row>
    <row r="30" spans="1:12" s="10" customFormat="1" ht="12" thickBot="1">
      <c r="A30" s="193"/>
      <c r="B30" s="82" t="s">
        <v>40</v>
      </c>
      <c r="C30" s="88">
        <v>860</v>
      </c>
      <c r="D30" s="62">
        <f t="shared" si="0"/>
        <v>63.912009512485135</v>
      </c>
      <c r="E30" s="62">
        <f t="shared" si="3"/>
        <v>1.2705541684518444</v>
      </c>
      <c r="F30" s="88">
        <v>4359</v>
      </c>
      <c r="G30" s="62">
        <f t="shared" si="1"/>
        <v>60.806427988533407</v>
      </c>
      <c r="H30" s="62">
        <f t="shared" si="4"/>
        <v>2.1374352738113918</v>
      </c>
      <c r="I30" s="159">
        <f t="shared" si="5"/>
        <v>5219</v>
      </c>
      <c r="J30" s="62">
        <f t="shared" si="2"/>
        <v>61.297236985054468</v>
      </c>
      <c r="K30" s="63">
        <f t="shared" si="6"/>
        <v>1.9214131351174237</v>
      </c>
    </row>
    <row r="31" spans="1:12" ht="14.4" thickBot="1">
      <c r="A31" s="154" t="s">
        <v>41</v>
      </c>
      <c r="B31" s="34" t="s">
        <v>42</v>
      </c>
      <c r="C31" s="75">
        <v>54</v>
      </c>
      <c r="D31" s="14">
        <f t="shared" ref="D31:D39" si="7">C31*1000/$D$4</f>
        <v>4.0130796670630202</v>
      </c>
      <c r="E31" s="14">
        <f t="shared" si="3"/>
        <v>7.9778982670232104E-2</v>
      </c>
      <c r="F31" s="75">
        <v>2196</v>
      </c>
      <c r="G31" s="14">
        <f t="shared" ref="G31:G39" si="8">F31*1000/$G$4</f>
        <v>30.633382854512355</v>
      </c>
      <c r="H31" s="14">
        <f t="shared" si="4"/>
        <v>1.0768084104817197</v>
      </c>
      <c r="I31" s="76">
        <f t="shared" si="5"/>
        <v>2250</v>
      </c>
      <c r="J31" s="14">
        <f t="shared" ref="J31:J39" si="9">I31*1000/$J$4</f>
        <v>26.42628534515665</v>
      </c>
      <c r="K31" s="72">
        <f t="shared" si="6"/>
        <v>0.82835400536773396</v>
      </c>
    </row>
    <row r="32" spans="1:12" ht="22.5" customHeight="1" thickBot="1">
      <c r="A32" s="154" t="s">
        <v>43</v>
      </c>
      <c r="B32" s="32" t="s">
        <v>44</v>
      </c>
      <c r="C32" s="75">
        <v>75</v>
      </c>
      <c r="D32" s="89">
        <f t="shared" si="7"/>
        <v>5.5737217598097502</v>
      </c>
      <c r="E32" s="89">
        <f t="shared" si="3"/>
        <v>0.11080414259754458</v>
      </c>
      <c r="F32" s="76"/>
      <c r="G32" s="89">
        <f t="shared" si="8"/>
        <v>0</v>
      </c>
      <c r="H32" s="89">
        <f t="shared" si="4"/>
        <v>0</v>
      </c>
      <c r="I32" s="117">
        <f t="shared" si="5"/>
        <v>75</v>
      </c>
      <c r="J32" s="89">
        <f t="shared" si="9"/>
        <v>0.88087617817188835</v>
      </c>
      <c r="K32" s="90">
        <f t="shared" si="6"/>
        <v>2.7611800178924464E-2</v>
      </c>
    </row>
    <row r="33" spans="1:11" ht="14.4" thickBot="1">
      <c r="A33" s="154" t="s">
        <v>45</v>
      </c>
      <c r="B33" s="32" t="s">
        <v>46</v>
      </c>
      <c r="C33" s="75">
        <v>1159</v>
      </c>
      <c r="D33" s="89">
        <f t="shared" si="7"/>
        <v>86.132580261593347</v>
      </c>
      <c r="E33" s="89">
        <f t="shared" si="3"/>
        <v>1.7122933502740556</v>
      </c>
      <c r="F33" s="75">
        <v>58</v>
      </c>
      <c r="G33" s="89">
        <f t="shared" si="8"/>
        <v>0.80907841783320433</v>
      </c>
      <c r="H33" s="89">
        <f t="shared" si="4"/>
        <v>2.8440294994508081E-2</v>
      </c>
      <c r="I33" s="117">
        <f t="shared" si="5"/>
        <v>1217</v>
      </c>
      <c r="J33" s="89">
        <f t="shared" si="9"/>
        <v>14.293684117802508</v>
      </c>
      <c r="K33" s="90">
        <f t="shared" si="6"/>
        <v>0.44804747757001434</v>
      </c>
    </row>
    <row r="34" spans="1:11" ht="14.4" thickBot="1">
      <c r="A34" s="154" t="s">
        <v>47</v>
      </c>
      <c r="B34" s="32" t="s">
        <v>48</v>
      </c>
      <c r="C34" s="75">
        <v>2209</v>
      </c>
      <c r="D34" s="89">
        <f t="shared" si="7"/>
        <v>164.16468489892983</v>
      </c>
      <c r="E34" s="89">
        <f t="shared" si="3"/>
        <v>3.2635513466396797</v>
      </c>
      <c r="F34" s="75">
        <v>4714</v>
      </c>
      <c r="G34" s="89">
        <f t="shared" si="8"/>
        <v>65.758545890788369</v>
      </c>
      <c r="H34" s="89">
        <f t="shared" si="4"/>
        <v>2.3115094931743294</v>
      </c>
      <c r="I34" s="117">
        <f t="shared" si="5"/>
        <v>6923</v>
      </c>
      <c r="J34" s="89">
        <f t="shared" si="9"/>
        <v>81.310743753119766</v>
      </c>
      <c r="K34" s="90">
        <f t="shared" si="6"/>
        <v>2.5487532351825877</v>
      </c>
    </row>
    <row r="35" spans="1:11" ht="14.4" thickBot="1">
      <c r="A35" s="154" t="s">
        <v>49</v>
      </c>
      <c r="B35" s="32" t="s">
        <v>50</v>
      </c>
      <c r="C35" s="75">
        <v>1821</v>
      </c>
      <c r="D35" s="89">
        <f t="shared" si="7"/>
        <v>135.32996432818075</v>
      </c>
      <c r="E35" s="89">
        <f t="shared" si="3"/>
        <v>2.6903245822683823</v>
      </c>
      <c r="F35" s="75">
        <v>7851</v>
      </c>
      <c r="G35" s="89">
        <f t="shared" si="8"/>
        <v>109.51852859324977</v>
      </c>
      <c r="H35" s="89">
        <f t="shared" si="4"/>
        <v>3.8497371724462575</v>
      </c>
      <c r="I35" s="117">
        <f t="shared" si="5"/>
        <v>9672</v>
      </c>
      <c r="J35" s="89">
        <f t="shared" si="9"/>
        <v>113.59779193704672</v>
      </c>
      <c r="K35" s="90">
        <f t="shared" si="6"/>
        <v>3.560817751074099</v>
      </c>
    </row>
    <row r="36" spans="1:11" ht="13.8">
      <c r="A36" s="179" t="s">
        <v>62</v>
      </c>
      <c r="B36" s="96" t="s">
        <v>63</v>
      </c>
      <c r="C36" s="55">
        <v>1129</v>
      </c>
      <c r="D36" s="60">
        <f t="shared" ref="D36" si="10">C36*1000/$D$4</f>
        <v>83.903091557669441</v>
      </c>
      <c r="E36" s="60">
        <f t="shared" ref="E36" si="11">C36*100/C$39</f>
        <v>1.6679716932350377</v>
      </c>
      <c r="F36" s="55">
        <v>14634</v>
      </c>
      <c r="G36" s="60">
        <f t="shared" ref="G36" si="12">F36*1000/$G$4</f>
        <v>204.13885459605365</v>
      </c>
      <c r="H36" s="60">
        <f t="shared" ref="H36" si="13">F36*100/F$39</f>
        <v>7.1757806370626076</v>
      </c>
      <c r="I36" s="118">
        <f t="shared" ref="I36" si="14">C36+F36</f>
        <v>15763</v>
      </c>
      <c r="J36" s="60">
        <f t="shared" ref="J36" si="15">I36*1000/$J$4</f>
        <v>185.136682620313</v>
      </c>
      <c r="K36" s="61">
        <f t="shared" ref="K36" si="16">I36*100/I$39</f>
        <v>5.8032640829384849</v>
      </c>
    </row>
    <row r="37" spans="1:11" s="10" customFormat="1" ht="11.4">
      <c r="A37" s="180"/>
      <c r="B37" s="36" t="s">
        <v>64</v>
      </c>
      <c r="C37" s="168">
        <v>128</v>
      </c>
      <c r="D37" s="169">
        <f t="shared" ref="D37" si="17">C37*1000/$D$4</f>
        <v>9.512485136741974</v>
      </c>
      <c r="E37" s="169">
        <f t="shared" ref="E37" si="18">C37*100/C$39</f>
        <v>0.18910573669980943</v>
      </c>
      <c r="F37" s="170">
        <v>2785</v>
      </c>
      <c r="G37" s="169">
        <f t="shared" ref="G37" si="19">F37*1000/$G$4</f>
        <v>38.849713683887479</v>
      </c>
      <c r="H37" s="169">
        <f t="shared" ref="H37" si="20">F37*100/F$39</f>
        <v>1.3656245096500863</v>
      </c>
      <c r="I37" s="171">
        <f t="shared" ref="I37" si="21">C37+F37</f>
        <v>2913</v>
      </c>
      <c r="J37" s="169">
        <f t="shared" ref="J37" si="22">I37*1000/$J$4</f>
        <v>34.21323076019614</v>
      </c>
      <c r="K37" s="172">
        <f t="shared" ref="K37" si="23">I37*100/I$39</f>
        <v>1.0724423189494263</v>
      </c>
    </row>
    <row r="38" spans="1:11" s="10" customFormat="1" ht="12" thickBot="1">
      <c r="A38" s="181"/>
      <c r="B38" s="82" t="s">
        <v>65</v>
      </c>
      <c r="C38" s="161">
        <v>241</v>
      </c>
      <c r="D38" s="173">
        <f t="shared" ref="D38" si="24">C38*1000/$D$4</f>
        <v>17.910225921521999</v>
      </c>
      <c r="E38" s="173">
        <f t="shared" ref="E38" si="25">C38*100/C$39</f>
        <v>0.3560506448801099</v>
      </c>
      <c r="F38" s="174">
        <v>1297</v>
      </c>
      <c r="G38" s="173">
        <f t="shared" ref="G38" si="26">F38*1000/$G$4</f>
        <v>18.092667378097691</v>
      </c>
      <c r="H38" s="173">
        <f t="shared" ref="H38" si="27">F38*100/F$39</f>
        <v>0.63598383806684455</v>
      </c>
      <c r="I38" s="175">
        <f t="shared" ref="I38" si="28">C38+F38</f>
        <v>1538</v>
      </c>
      <c r="J38" s="173">
        <f t="shared" ref="J38" si="29">I38*1000/$J$4</f>
        <v>18.063834160378189</v>
      </c>
      <c r="K38" s="176">
        <f t="shared" ref="K38" si="30">I38*100/I$39</f>
        <v>0.56622598233581101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67687</v>
      </c>
      <c r="D39" s="146">
        <f t="shared" si="7"/>
        <v>5030.2467300832341</v>
      </c>
      <c r="E39" s="146">
        <f t="shared" si="3"/>
        <v>100</v>
      </c>
      <c r="F39" s="149">
        <f>F7+F9+F11+F12+SUM(F14:F18)+F22+SUM(F26:F29)+SUM(F31:F36)</f>
        <v>203936</v>
      </c>
      <c r="G39" s="146">
        <f t="shared" si="8"/>
        <v>2844.8313141246958</v>
      </c>
      <c r="H39" s="146">
        <f t="shared" si="4"/>
        <v>100</v>
      </c>
      <c r="I39" s="149">
        <f>I7+I9+I11+I12+SUM(I14:I18)+I22+SUM(I26:I29)+SUM(I31:I36)</f>
        <v>271623</v>
      </c>
      <c r="J39" s="146">
        <f t="shared" si="9"/>
        <v>3190.2164019144375</v>
      </c>
      <c r="K39" s="147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1"/>
    </row>
    <row r="43" spans="1:11">
      <c r="A43" s="99"/>
      <c r="B43" s="101"/>
    </row>
  </sheetData>
  <mergeCells count="13">
    <mergeCell ref="A4:C4"/>
    <mergeCell ref="A36:A38"/>
    <mergeCell ref="F5:H5"/>
    <mergeCell ref="C5:E5"/>
    <mergeCell ref="I5:K5"/>
    <mergeCell ref="A5:A6"/>
    <mergeCell ref="B5:B6"/>
    <mergeCell ref="A22:A25"/>
    <mergeCell ref="A29:A30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7" tint="0.79998168889431442"/>
  </sheetPr>
  <dimension ref="A1:K43"/>
  <sheetViews>
    <sheetView workbookViewId="0">
      <selection activeCell="A4" sqref="A4:C4"/>
    </sheetView>
  </sheetViews>
  <sheetFormatPr defaultRowHeight="13.2"/>
  <cols>
    <col min="1" max="1" width="7.6640625" style="39" customWidth="1"/>
    <col min="2" max="2" width="53.6640625" style="1" customWidth="1"/>
    <col min="3" max="3" width="9.109375" style="4" customWidth="1"/>
    <col min="4" max="4" width="10.44140625" style="1" customWidth="1"/>
    <col min="5" max="5" width="8.88671875" style="1"/>
    <col min="6" max="6" width="9.109375" style="4" customWidth="1"/>
    <col min="7" max="7" width="10.44140625" style="1" customWidth="1"/>
    <col min="8" max="9" width="8.88671875" style="1"/>
    <col min="10" max="10" width="10" style="1" customWidth="1"/>
    <col min="11" max="16384" width="8.88671875" style="1"/>
  </cols>
  <sheetData>
    <row r="1" spans="1:11" ht="7.8" customHeight="1"/>
    <row r="2" spans="1:11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20"/>
      <c r="I3" s="120"/>
      <c r="J3" s="120"/>
      <c r="K3" s="120"/>
    </row>
    <row r="4" spans="1:11">
      <c r="A4" s="178" t="s">
        <v>66</v>
      </c>
      <c r="B4" s="178"/>
      <c r="C4" s="178"/>
      <c r="D4" s="28">
        <v>317</v>
      </c>
      <c r="E4" s="4"/>
      <c r="G4" s="28">
        <v>1827</v>
      </c>
      <c r="H4" s="4"/>
      <c r="I4" s="4"/>
      <c r="J4" s="28">
        <f>SUM(D4:G4)</f>
        <v>2144</v>
      </c>
    </row>
    <row r="5" spans="1:11" ht="20.399999999999999" customHeight="1">
      <c r="A5" s="185" t="s">
        <v>68</v>
      </c>
      <c r="B5" s="187" t="s">
        <v>53</v>
      </c>
      <c r="C5" s="204" t="s">
        <v>0</v>
      </c>
      <c r="D5" s="205"/>
      <c r="E5" s="206"/>
      <c r="F5" s="204" t="s">
        <v>1</v>
      </c>
      <c r="G5" s="205"/>
      <c r="H5" s="206"/>
      <c r="I5" s="182" t="s">
        <v>2</v>
      </c>
      <c r="J5" s="183"/>
      <c r="K5" s="184"/>
    </row>
    <row r="6" spans="1:11" ht="26.25" customHeight="1" thickBot="1">
      <c r="A6" s="186"/>
      <c r="B6" s="188"/>
      <c r="C6" s="26" t="s">
        <v>3</v>
      </c>
      <c r="D6" s="25" t="s">
        <v>4</v>
      </c>
      <c r="E6" s="25" t="s">
        <v>5</v>
      </c>
      <c r="F6" s="26" t="s">
        <v>3</v>
      </c>
      <c r="G6" s="25" t="s">
        <v>4</v>
      </c>
      <c r="H6" s="25" t="s">
        <v>5</v>
      </c>
      <c r="I6" s="25" t="s">
        <v>3</v>
      </c>
      <c r="J6" s="25" t="s">
        <v>4</v>
      </c>
      <c r="K6" s="25" t="s">
        <v>5</v>
      </c>
    </row>
    <row r="7" spans="1:11" s="122" customFormat="1" ht="13.8">
      <c r="A7" s="192" t="s">
        <v>6</v>
      </c>
      <c r="B7" s="49" t="s">
        <v>7</v>
      </c>
      <c r="C7" s="56"/>
      <c r="D7" s="52">
        <f t="shared" ref="D7:D39" si="0">C7*1000/$D$4</f>
        <v>0</v>
      </c>
      <c r="E7" s="52">
        <f t="shared" ref="E7:E39" si="1">C7*100/C$39</f>
        <v>0</v>
      </c>
      <c r="F7" s="55">
        <v>5</v>
      </c>
      <c r="G7" s="52">
        <f t="shared" ref="G7:G39" si="2">F7*1000/$G$4</f>
        <v>2.7367268746579092</v>
      </c>
      <c r="H7" s="52">
        <f t="shared" ref="H7:H39" si="3">F7*100/F$39</f>
        <v>0.11301989150090416</v>
      </c>
      <c r="I7" s="118">
        <f t="shared" ref="I7:I38" si="4">C7+F7</f>
        <v>5</v>
      </c>
      <c r="J7" s="52">
        <f t="shared" ref="J7:J39" si="5">I7*1000/$J$4</f>
        <v>2.3320895522388061</v>
      </c>
      <c r="K7" s="53">
        <f t="shared" ref="K7:K39" si="6">I7*100/I$39</f>
        <v>0.11203226529240422</v>
      </c>
    </row>
    <row r="8" spans="1:11" s="10" customFormat="1" ht="12" thickBot="1">
      <c r="A8" s="193"/>
      <c r="B8" s="57" t="s">
        <v>8</v>
      </c>
      <c r="C8" s="159"/>
      <c r="D8" s="62">
        <f t="shared" si="0"/>
        <v>0</v>
      </c>
      <c r="E8" s="62">
        <f t="shared" si="1"/>
        <v>0</v>
      </c>
      <c r="F8" s="88">
        <v>1</v>
      </c>
      <c r="G8" s="62">
        <f t="shared" si="2"/>
        <v>0.54734537493158186</v>
      </c>
      <c r="H8" s="62">
        <f t="shared" si="3"/>
        <v>2.2603978300180832E-2</v>
      </c>
      <c r="I8" s="159">
        <f t="shared" si="4"/>
        <v>1</v>
      </c>
      <c r="J8" s="62">
        <f t="shared" si="5"/>
        <v>0.46641791044776121</v>
      </c>
      <c r="K8" s="63">
        <f t="shared" si="6"/>
        <v>2.2406453058480841E-2</v>
      </c>
    </row>
    <row r="9" spans="1:11" s="122" customFormat="1" ht="15.75" customHeight="1">
      <c r="A9" s="192" t="s">
        <v>9</v>
      </c>
      <c r="B9" s="46" t="s">
        <v>10</v>
      </c>
      <c r="C9" s="55"/>
      <c r="D9" s="58">
        <f t="shared" si="0"/>
        <v>0</v>
      </c>
      <c r="E9" s="58">
        <f t="shared" si="1"/>
        <v>0</v>
      </c>
      <c r="F9" s="55">
        <v>74</v>
      </c>
      <c r="G9" s="58">
        <f t="shared" si="2"/>
        <v>40.503557744937055</v>
      </c>
      <c r="H9" s="58">
        <f t="shared" si="3"/>
        <v>1.6726943942133816</v>
      </c>
      <c r="I9" s="56">
        <f t="shared" si="4"/>
        <v>74</v>
      </c>
      <c r="J9" s="58">
        <f t="shared" si="5"/>
        <v>34.514925373134325</v>
      </c>
      <c r="K9" s="59">
        <f t="shared" si="6"/>
        <v>1.6580775263275824</v>
      </c>
    </row>
    <row r="10" spans="1:11" s="10" customFormat="1" ht="12" thickBot="1">
      <c r="A10" s="193"/>
      <c r="B10" s="57" t="s">
        <v>11</v>
      </c>
      <c r="C10" s="88"/>
      <c r="D10" s="62">
        <f t="shared" si="0"/>
        <v>0</v>
      </c>
      <c r="E10" s="62">
        <f t="shared" si="1"/>
        <v>0</v>
      </c>
      <c r="F10" s="88">
        <v>64</v>
      </c>
      <c r="G10" s="62">
        <f t="shared" si="2"/>
        <v>35.030103995621239</v>
      </c>
      <c r="H10" s="62">
        <f t="shared" si="3"/>
        <v>1.4466546112115732</v>
      </c>
      <c r="I10" s="159">
        <f t="shared" si="4"/>
        <v>64</v>
      </c>
      <c r="J10" s="62">
        <f t="shared" si="5"/>
        <v>29.850746268656717</v>
      </c>
      <c r="K10" s="63">
        <f t="shared" si="6"/>
        <v>1.4340129957427739</v>
      </c>
    </row>
    <row r="11" spans="1:11" s="122" customFormat="1" ht="17.25" customHeight="1" thickBot="1">
      <c r="A11" s="154" t="s">
        <v>12</v>
      </c>
      <c r="B11" s="34" t="s">
        <v>13</v>
      </c>
      <c r="C11" s="75"/>
      <c r="D11" s="16">
        <f t="shared" si="0"/>
        <v>0</v>
      </c>
      <c r="E11" s="16">
        <f t="shared" si="1"/>
        <v>0</v>
      </c>
      <c r="F11" s="75">
        <v>14</v>
      </c>
      <c r="G11" s="16">
        <f t="shared" si="2"/>
        <v>7.6628352490421454</v>
      </c>
      <c r="H11" s="16">
        <f t="shared" si="3"/>
        <v>0.31645569620253167</v>
      </c>
      <c r="I11" s="76">
        <f t="shared" si="4"/>
        <v>14</v>
      </c>
      <c r="J11" s="16">
        <f t="shared" si="5"/>
        <v>6.5298507462686564</v>
      </c>
      <c r="K11" s="74">
        <f t="shared" si="6"/>
        <v>0.31369034281873182</v>
      </c>
    </row>
    <row r="12" spans="1:11" s="122" customFormat="1" ht="24.6" customHeight="1">
      <c r="A12" s="192" t="s">
        <v>14</v>
      </c>
      <c r="B12" s="46" t="s">
        <v>57</v>
      </c>
      <c r="C12" s="55"/>
      <c r="D12" s="58">
        <f t="shared" si="0"/>
        <v>0</v>
      </c>
      <c r="E12" s="58">
        <f t="shared" si="1"/>
        <v>0</v>
      </c>
      <c r="F12" s="55">
        <v>531</v>
      </c>
      <c r="G12" s="58">
        <f t="shared" si="2"/>
        <v>290.64039408866995</v>
      </c>
      <c r="H12" s="58">
        <f t="shared" si="3"/>
        <v>12.002712477396022</v>
      </c>
      <c r="I12" s="56">
        <f t="shared" si="4"/>
        <v>531</v>
      </c>
      <c r="J12" s="58">
        <f t="shared" si="5"/>
        <v>247.66791044776119</v>
      </c>
      <c r="K12" s="59">
        <f t="shared" si="6"/>
        <v>11.897826574053328</v>
      </c>
    </row>
    <row r="13" spans="1:11" s="10" customFormat="1" ht="12" thickBot="1">
      <c r="A13" s="193"/>
      <c r="B13" s="82" t="s">
        <v>16</v>
      </c>
      <c r="C13" s="88"/>
      <c r="D13" s="62">
        <f t="shared" si="0"/>
        <v>0</v>
      </c>
      <c r="E13" s="62">
        <f t="shared" si="1"/>
        <v>0</v>
      </c>
      <c r="F13" s="88">
        <v>461</v>
      </c>
      <c r="G13" s="62">
        <f t="shared" si="2"/>
        <v>252.32621784345923</v>
      </c>
      <c r="H13" s="62">
        <f t="shared" si="3"/>
        <v>10.420433996383364</v>
      </c>
      <c r="I13" s="159">
        <f t="shared" si="4"/>
        <v>461</v>
      </c>
      <c r="J13" s="62">
        <f t="shared" si="5"/>
        <v>215.01865671641792</v>
      </c>
      <c r="K13" s="63">
        <f t="shared" si="6"/>
        <v>10.329374859959668</v>
      </c>
    </row>
    <row r="14" spans="1:11" s="122" customFormat="1" ht="14.4" thickBot="1">
      <c r="A14" s="155" t="s">
        <v>17</v>
      </c>
      <c r="B14" s="29" t="s">
        <v>18</v>
      </c>
      <c r="C14" s="75"/>
      <c r="D14" s="16">
        <f t="shared" si="0"/>
        <v>0</v>
      </c>
      <c r="E14" s="16">
        <f t="shared" si="1"/>
        <v>0</v>
      </c>
      <c r="F14" s="75">
        <v>87</v>
      </c>
      <c r="G14" s="16">
        <f t="shared" si="2"/>
        <v>47.61904761904762</v>
      </c>
      <c r="H14" s="16">
        <f t="shared" si="3"/>
        <v>1.9665461121157324</v>
      </c>
      <c r="I14" s="76">
        <f t="shared" si="4"/>
        <v>87</v>
      </c>
      <c r="J14" s="16">
        <f t="shared" si="5"/>
        <v>40.578358208955223</v>
      </c>
      <c r="K14" s="74">
        <f t="shared" si="6"/>
        <v>1.9493614160878332</v>
      </c>
    </row>
    <row r="15" spans="1:11" s="122" customFormat="1" ht="14.4" thickBot="1">
      <c r="A15" s="155" t="s">
        <v>19</v>
      </c>
      <c r="B15" s="29" t="s">
        <v>20</v>
      </c>
      <c r="C15" s="75">
        <v>4</v>
      </c>
      <c r="D15" s="16">
        <f t="shared" si="0"/>
        <v>12.618296529968454</v>
      </c>
      <c r="E15" s="16">
        <f t="shared" si="1"/>
        <v>10.256410256410257</v>
      </c>
      <c r="F15" s="75">
        <v>111</v>
      </c>
      <c r="G15" s="16">
        <f t="shared" si="2"/>
        <v>60.755336617405582</v>
      </c>
      <c r="H15" s="16">
        <f t="shared" si="3"/>
        <v>2.5090415913200723</v>
      </c>
      <c r="I15" s="76">
        <f t="shared" si="4"/>
        <v>115</v>
      </c>
      <c r="J15" s="16">
        <f t="shared" si="5"/>
        <v>53.638059701492537</v>
      </c>
      <c r="K15" s="74">
        <f t="shared" si="6"/>
        <v>2.5767421017252969</v>
      </c>
    </row>
    <row r="16" spans="1:11" s="122" customFormat="1" ht="14.4" thickBot="1">
      <c r="A16" s="154" t="s">
        <v>21</v>
      </c>
      <c r="B16" s="34" t="s">
        <v>22</v>
      </c>
      <c r="C16" s="75">
        <v>10</v>
      </c>
      <c r="D16" s="16">
        <f t="shared" si="0"/>
        <v>31.545741324921135</v>
      </c>
      <c r="E16" s="16">
        <f t="shared" si="1"/>
        <v>25.641025641025642</v>
      </c>
      <c r="F16" s="75">
        <v>15</v>
      </c>
      <c r="G16" s="16">
        <f t="shared" si="2"/>
        <v>8.2101806239737272</v>
      </c>
      <c r="H16" s="16">
        <f t="shared" si="3"/>
        <v>0.33905967450271246</v>
      </c>
      <c r="I16" s="76">
        <f t="shared" si="4"/>
        <v>25</v>
      </c>
      <c r="J16" s="16">
        <f t="shared" si="5"/>
        <v>11.66044776119403</v>
      </c>
      <c r="K16" s="74">
        <f t="shared" si="6"/>
        <v>0.5601613264620211</v>
      </c>
    </row>
    <row r="17" spans="1:11" s="122" customFormat="1" ht="14.4" thickBot="1">
      <c r="A17" s="155" t="s">
        <v>23</v>
      </c>
      <c r="B17" s="29" t="s">
        <v>24</v>
      </c>
      <c r="C17" s="75"/>
      <c r="D17" s="16">
        <f t="shared" si="0"/>
        <v>0</v>
      </c>
      <c r="E17" s="16">
        <f t="shared" si="1"/>
        <v>0</v>
      </c>
      <c r="F17" s="75">
        <v>39</v>
      </c>
      <c r="G17" s="16">
        <f t="shared" si="2"/>
        <v>21.346469622331693</v>
      </c>
      <c r="H17" s="16">
        <f t="shared" si="3"/>
        <v>0.8815551537070524</v>
      </c>
      <c r="I17" s="76">
        <f t="shared" si="4"/>
        <v>39</v>
      </c>
      <c r="J17" s="16">
        <f t="shared" si="5"/>
        <v>18.190298507462686</v>
      </c>
      <c r="K17" s="74">
        <f t="shared" si="6"/>
        <v>0.87385166928075286</v>
      </c>
    </row>
    <row r="18" spans="1:11" s="122" customFormat="1" ht="18" customHeight="1">
      <c r="A18" s="189" t="s">
        <v>25</v>
      </c>
      <c r="B18" s="83" t="s">
        <v>26</v>
      </c>
      <c r="C18" s="55"/>
      <c r="D18" s="58">
        <f t="shared" si="0"/>
        <v>0</v>
      </c>
      <c r="E18" s="58">
        <f t="shared" si="1"/>
        <v>0</v>
      </c>
      <c r="F18" s="55">
        <v>2723</v>
      </c>
      <c r="G18" s="58">
        <f t="shared" si="2"/>
        <v>1490.4214559386974</v>
      </c>
      <c r="H18" s="58">
        <f t="shared" si="3"/>
        <v>61.550632911392405</v>
      </c>
      <c r="I18" s="56">
        <f t="shared" si="4"/>
        <v>2723</v>
      </c>
      <c r="J18" s="58">
        <f t="shared" si="5"/>
        <v>1270.0559701492537</v>
      </c>
      <c r="K18" s="59">
        <f t="shared" si="6"/>
        <v>61.012771678243332</v>
      </c>
    </row>
    <row r="19" spans="1:11" s="10" customFormat="1" ht="11.4">
      <c r="A19" s="190"/>
      <c r="B19" s="38" t="s">
        <v>27</v>
      </c>
      <c r="C19" s="163"/>
      <c r="D19" s="13">
        <f t="shared" si="0"/>
        <v>0</v>
      </c>
      <c r="E19" s="13">
        <f t="shared" si="1"/>
        <v>0</v>
      </c>
      <c r="F19" s="163">
        <v>2665</v>
      </c>
      <c r="G19" s="13">
        <f t="shared" si="2"/>
        <v>1458.6754241926656</v>
      </c>
      <c r="H19" s="13">
        <f t="shared" si="3"/>
        <v>60.239602169981914</v>
      </c>
      <c r="I19" s="164">
        <f t="shared" si="4"/>
        <v>2665</v>
      </c>
      <c r="J19" s="13">
        <f t="shared" si="5"/>
        <v>1243.0037313432836</v>
      </c>
      <c r="K19" s="85">
        <f t="shared" si="6"/>
        <v>59.713197400851442</v>
      </c>
    </row>
    <row r="20" spans="1:11" s="10" customFormat="1" ht="11.4">
      <c r="A20" s="190"/>
      <c r="B20" s="37" t="s">
        <v>56</v>
      </c>
      <c r="C20" s="163"/>
      <c r="D20" s="13">
        <f t="shared" si="0"/>
        <v>0</v>
      </c>
      <c r="E20" s="13">
        <f t="shared" si="1"/>
        <v>0</v>
      </c>
      <c r="F20" s="163">
        <v>6</v>
      </c>
      <c r="G20" s="13">
        <f t="shared" si="2"/>
        <v>3.284072249589491</v>
      </c>
      <c r="H20" s="13">
        <f t="shared" si="3"/>
        <v>0.13562386980108498</v>
      </c>
      <c r="I20" s="164">
        <f t="shared" si="4"/>
        <v>6</v>
      </c>
      <c r="J20" s="13">
        <f t="shared" si="5"/>
        <v>2.7985074626865671</v>
      </c>
      <c r="K20" s="85">
        <f t="shared" si="6"/>
        <v>0.13443871835088506</v>
      </c>
    </row>
    <row r="21" spans="1:11" s="10" customFormat="1" ht="12" thickBot="1">
      <c r="A21" s="191"/>
      <c r="B21" s="57" t="s">
        <v>28</v>
      </c>
      <c r="C21" s="88"/>
      <c r="D21" s="62">
        <f t="shared" si="0"/>
        <v>0</v>
      </c>
      <c r="E21" s="62">
        <f t="shared" si="1"/>
        <v>0</v>
      </c>
      <c r="F21" s="88">
        <v>17</v>
      </c>
      <c r="G21" s="62">
        <f t="shared" si="2"/>
        <v>9.3048713738368907</v>
      </c>
      <c r="H21" s="62">
        <f t="shared" si="3"/>
        <v>0.38426763110307416</v>
      </c>
      <c r="I21" s="159">
        <f t="shared" si="4"/>
        <v>17</v>
      </c>
      <c r="J21" s="62">
        <f t="shared" si="5"/>
        <v>7.9291044776119399</v>
      </c>
      <c r="K21" s="63">
        <f t="shared" si="6"/>
        <v>0.38090970199417434</v>
      </c>
    </row>
    <row r="22" spans="1:11" s="122" customFormat="1" ht="19.5" customHeight="1">
      <c r="A22" s="189" t="s">
        <v>29</v>
      </c>
      <c r="B22" s="83" t="s">
        <v>30</v>
      </c>
      <c r="C22" s="55">
        <v>21</v>
      </c>
      <c r="D22" s="58">
        <f t="shared" si="0"/>
        <v>66.246056782334378</v>
      </c>
      <c r="E22" s="58">
        <f t="shared" si="1"/>
        <v>53.846153846153847</v>
      </c>
      <c r="F22" s="55">
        <v>137</v>
      </c>
      <c r="G22" s="58">
        <f t="shared" si="2"/>
        <v>74.986316365626706</v>
      </c>
      <c r="H22" s="58">
        <f t="shared" si="3"/>
        <v>3.0967450271247738</v>
      </c>
      <c r="I22" s="56">
        <f t="shared" si="4"/>
        <v>158</v>
      </c>
      <c r="J22" s="58">
        <f t="shared" si="5"/>
        <v>73.694029850746276</v>
      </c>
      <c r="K22" s="59">
        <f t="shared" si="6"/>
        <v>3.5402195832399732</v>
      </c>
    </row>
    <row r="23" spans="1:11" s="10" customFormat="1" ht="11.4">
      <c r="A23" s="190"/>
      <c r="B23" s="38" t="s">
        <v>31</v>
      </c>
      <c r="C23" s="163">
        <v>21</v>
      </c>
      <c r="D23" s="13">
        <f t="shared" si="0"/>
        <v>66.246056782334378</v>
      </c>
      <c r="E23" s="13">
        <f t="shared" si="1"/>
        <v>53.846153846153847</v>
      </c>
      <c r="F23" s="163">
        <v>24</v>
      </c>
      <c r="G23" s="13">
        <f t="shared" si="2"/>
        <v>13.136288998357964</v>
      </c>
      <c r="H23" s="13">
        <f t="shared" si="3"/>
        <v>0.54249547920433994</v>
      </c>
      <c r="I23" s="164">
        <f t="shared" si="4"/>
        <v>45</v>
      </c>
      <c r="J23" s="13">
        <f t="shared" si="5"/>
        <v>20.988805970149254</v>
      </c>
      <c r="K23" s="85">
        <f t="shared" si="6"/>
        <v>1.0082903876316378</v>
      </c>
    </row>
    <row r="24" spans="1:11" s="10" customFormat="1" ht="11.4">
      <c r="A24" s="190"/>
      <c r="B24" s="37" t="s">
        <v>51</v>
      </c>
      <c r="C24" s="163"/>
      <c r="D24" s="13">
        <f t="shared" si="0"/>
        <v>0</v>
      </c>
      <c r="E24" s="13">
        <f t="shared" si="1"/>
        <v>0</v>
      </c>
      <c r="F24" s="163">
        <v>18</v>
      </c>
      <c r="G24" s="13">
        <f t="shared" si="2"/>
        <v>9.8522167487684733</v>
      </c>
      <c r="H24" s="13">
        <f t="shared" si="3"/>
        <v>0.40687160940325495</v>
      </c>
      <c r="I24" s="164">
        <f t="shared" si="4"/>
        <v>18</v>
      </c>
      <c r="J24" s="13">
        <f t="shared" si="5"/>
        <v>8.3955223880597014</v>
      </c>
      <c r="K24" s="85">
        <f t="shared" si="6"/>
        <v>0.40331615505265517</v>
      </c>
    </row>
    <row r="25" spans="1:11" s="10" customFormat="1" ht="12" thickBot="1">
      <c r="A25" s="191"/>
      <c r="B25" s="82" t="s">
        <v>52</v>
      </c>
      <c r="C25" s="88"/>
      <c r="D25" s="62">
        <f t="shared" si="0"/>
        <v>0</v>
      </c>
      <c r="E25" s="62">
        <f t="shared" si="1"/>
        <v>0</v>
      </c>
      <c r="F25" s="88">
        <v>47</v>
      </c>
      <c r="G25" s="62">
        <f t="shared" si="2"/>
        <v>25.725232621784347</v>
      </c>
      <c r="H25" s="62">
        <f t="shared" si="3"/>
        <v>1.0623869801084991</v>
      </c>
      <c r="I25" s="159">
        <f t="shared" si="4"/>
        <v>47</v>
      </c>
      <c r="J25" s="62">
        <f t="shared" si="5"/>
        <v>21.921641791044777</v>
      </c>
      <c r="K25" s="63">
        <f t="shared" si="6"/>
        <v>1.0531032937485996</v>
      </c>
    </row>
    <row r="26" spans="1:11" s="122" customFormat="1" ht="18.75" customHeight="1" thickBot="1">
      <c r="A26" s="154" t="s">
        <v>32</v>
      </c>
      <c r="B26" s="34" t="s">
        <v>33</v>
      </c>
      <c r="C26" s="75"/>
      <c r="D26" s="16">
        <f t="shared" si="0"/>
        <v>0</v>
      </c>
      <c r="E26" s="16">
        <f t="shared" si="1"/>
        <v>0</v>
      </c>
      <c r="F26" s="75">
        <v>58</v>
      </c>
      <c r="G26" s="16">
        <f t="shared" si="2"/>
        <v>31.746031746031747</v>
      </c>
      <c r="H26" s="16">
        <f t="shared" si="3"/>
        <v>1.3110307414104883</v>
      </c>
      <c r="I26" s="76">
        <f t="shared" si="4"/>
        <v>58</v>
      </c>
      <c r="J26" s="16">
        <f t="shared" si="5"/>
        <v>27.052238805970148</v>
      </c>
      <c r="K26" s="74">
        <f t="shared" si="6"/>
        <v>1.2995742773918888</v>
      </c>
    </row>
    <row r="27" spans="1:11" s="122" customFormat="1" ht="14.4" thickBot="1">
      <c r="A27" s="154" t="s">
        <v>34</v>
      </c>
      <c r="B27" s="34" t="s">
        <v>35</v>
      </c>
      <c r="C27" s="75"/>
      <c r="D27" s="16">
        <f t="shared" si="0"/>
        <v>0</v>
      </c>
      <c r="E27" s="16">
        <f t="shared" si="1"/>
        <v>0</v>
      </c>
      <c r="F27" s="75">
        <v>68</v>
      </c>
      <c r="G27" s="16">
        <f t="shared" si="2"/>
        <v>37.219485495347563</v>
      </c>
      <c r="H27" s="16">
        <f t="shared" si="3"/>
        <v>1.5370705244122966</v>
      </c>
      <c r="I27" s="76">
        <f t="shared" si="4"/>
        <v>68</v>
      </c>
      <c r="J27" s="16">
        <f t="shared" si="5"/>
        <v>31.71641791044776</v>
      </c>
      <c r="K27" s="74">
        <f t="shared" si="6"/>
        <v>1.5236388079766974</v>
      </c>
    </row>
    <row r="28" spans="1:11" s="122" customFormat="1" ht="24" customHeight="1" thickBot="1">
      <c r="A28" s="154" t="s">
        <v>36</v>
      </c>
      <c r="B28" s="34" t="s">
        <v>54</v>
      </c>
      <c r="C28" s="75"/>
      <c r="D28" s="16">
        <f t="shared" si="0"/>
        <v>0</v>
      </c>
      <c r="E28" s="16">
        <f t="shared" si="1"/>
        <v>0</v>
      </c>
      <c r="F28" s="75">
        <v>83</v>
      </c>
      <c r="G28" s="16">
        <f t="shared" si="2"/>
        <v>45.42966611932129</v>
      </c>
      <c r="H28" s="16">
        <f t="shared" si="3"/>
        <v>1.876130198915009</v>
      </c>
      <c r="I28" s="76">
        <f t="shared" si="4"/>
        <v>83</v>
      </c>
      <c r="J28" s="16">
        <f t="shared" si="5"/>
        <v>38.712686567164177</v>
      </c>
      <c r="K28" s="74">
        <f t="shared" si="6"/>
        <v>1.8597356038539099</v>
      </c>
    </row>
    <row r="29" spans="1:11" s="122" customFormat="1" ht="13.8">
      <c r="A29" s="192" t="s">
        <v>38</v>
      </c>
      <c r="B29" s="83" t="s">
        <v>39</v>
      </c>
      <c r="C29" s="55"/>
      <c r="D29" s="58">
        <f t="shared" si="0"/>
        <v>0</v>
      </c>
      <c r="E29" s="58">
        <f t="shared" si="1"/>
        <v>0</v>
      </c>
      <c r="F29" s="55">
        <v>110</v>
      </c>
      <c r="G29" s="58">
        <f t="shared" si="2"/>
        <v>60.207991242474002</v>
      </c>
      <c r="H29" s="58">
        <f t="shared" si="3"/>
        <v>2.4864376130198913</v>
      </c>
      <c r="I29" s="56">
        <f t="shared" si="4"/>
        <v>110</v>
      </c>
      <c r="J29" s="58">
        <f t="shared" si="5"/>
        <v>51.305970149253731</v>
      </c>
      <c r="K29" s="59">
        <f t="shared" si="6"/>
        <v>2.4647098364328928</v>
      </c>
    </row>
    <row r="30" spans="1:11" s="10" customFormat="1" ht="12" thickBot="1">
      <c r="A30" s="193"/>
      <c r="B30" s="82" t="s">
        <v>40</v>
      </c>
      <c r="C30" s="88"/>
      <c r="D30" s="62">
        <f t="shared" si="0"/>
        <v>0</v>
      </c>
      <c r="E30" s="62">
        <f t="shared" si="1"/>
        <v>0</v>
      </c>
      <c r="F30" s="88">
        <v>58</v>
      </c>
      <c r="G30" s="62">
        <f t="shared" si="2"/>
        <v>31.746031746031747</v>
      </c>
      <c r="H30" s="62">
        <f t="shared" si="3"/>
        <v>1.3110307414104883</v>
      </c>
      <c r="I30" s="159">
        <f t="shared" si="4"/>
        <v>58</v>
      </c>
      <c r="J30" s="62">
        <f t="shared" si="5"/>
        <v>27.052238805970148</v>
      </c>
      <c r="K30" s="63">
        <f t="shared" si="6"/>
        <v>1.2995742773918888</v>
      </c>
    </row>
    <row r="31" spans="1:11" s="122" customFormat="1" ht="20.25" customHeight="1" thickBot="1">
      <c r="A31" s="154" t="s">
        <v>41</v>
      </c>
      <c r="B31" s="34" t="s">
        <v>42</v>
      </c>
      <c r="C31" s="75"/>
      <c r="D31" s="16">
        <f t="shared" si="0"/>
        <v>0</v>
      </c>
      <c r="E31" s="16">
        <f t="shared" si="1"/>
        <v>0</v>
      </c>
      <c r="F31" s="75">
        <v>8</v>
      </c>
      <c r="G31" s="16">
        <f t="shared" si="2"/>
        <v>4.3787629994526549</v>
      </c>
      <c r="H31" s="16">
        <f t="shared" si="3"/>
        <v>0.18083182640144665</v>
      </c>
      <c r="I31" s="76">
        <f t="shared" si="4"/>
        <v>8</v>
      </c>
      <c r="J31" s="16">
        <f t="shared" si="5"/>
        <v>3.7313432835820897</v>
      </c>
      <c r="K31" s="74">
        <f t="shared" si="6"/>
        <v>0.17925162446784673</v>
      </c>
    </row>
    <row r="32" spans="1:11" s="122" customFormat="1" ht="21.75" customHeight="1" thickBot="1">
      <c r="A32" s="154" t="s">
        <v>43</v>
      </c>
      <c r="B32" s="34" t="s">
        <v>58</v>
      </c>
      <c r="C32" s="75"/>
      <c r="D32" s="16">
        <f t="shared" si="0"/>
        <v>0</v>
      </c>
      <c r="E32" s="16">
        <f t="shared" si="1"/>
        <v>0</v>
      </c>
      <c r="F32" s="75"/>
      <c r="G32" s="16">
        <f t="shared" si="2"/>
        <v>0</v>
      </c>
      <c r="H32" s="16">
        <f t="shared" si="3"/>
        <v>0</v>
      </c>
      <c r="I32" s="76">
        <f t="shared" si="4"/>
        <v>0</v>
      </c>
      <c r="J32" s="16">
        <f t="shared" si="5"/>
        <v>0</v>
      </c>
      <c r="K32" s="74">
        <f t="shared" si="6"/>
        <v>0</v>
      </c>
    </row>
    <row r="33" spans="1:11" s="122" customFormat="1" ht="14.4" thickBot="1">
      <c r="A33" s="154" t="s">
        <v>45</v>
      </c>
      <c r="B33" s="34" t="s">
        <v>46</v>
      </c>
      <c r="C33" s="75">
        <v>1</v>
      </c>
      <c r="D33" s="16">
        <f t="shared" si="0"/>
        <v>3.1545741324921135</v>
      </c>
      <c r="E33" s="16">
        <f t="shared" si="1"/>
        <v>2.5641025641025643</v>
      </c>
      <c r="F33" s="75"/>
      <c r="G33" s="16">
        <f t="shared" si="2"/>
        <v>0</v>
      </c>
      <c r="H33" s="16">
        <f t="shared" si="3"/>
        <v>0</v>
      </c>
      <c r="I33" s="76">
        <f t="shared" si="4"/>
        <v>1</v>
      </c>
      <c r="J33" s="16">
        <f t="shared" si="5"/>
        <v>0.46641791044776121</v>
      </c>
      <c r="K33" s="74">
        <f t="shared" si="6"/>
        <v>2.2406453058480841E-2</v>
      </c>
    </row>
    <row r="34" spans="1:11" s="122" customFormat="1" ht="14.4" thickBot="1">
      <c r="A34" s="154" t="s">
        <v>47</v>
      </c>
      <c r="B34" s="32" t="s">
        <v>48</v>
      </c>
      <c r="C34" s="75">
        <v>3</v>
      </c>
      <c r="D34" s="33">
        <f t="shared" si="0"/>
        <v>9.4637223974763405</v>
      </c>
      <c r="E34" s="33">
        <f t="shared" si="1"/>
        <v>7.6923076923076925</v>
      </c>
      <c r="F34" s="75">
        <v>47</v>
      </c>
      <c r="G34" s="33">
        <f t="shared" si="2"/>
        <v>25.725232621784347</v>
      </c>
      <c r="H34" s="33">
        <f t="shared" si="3"/>
        <v>1.0623869801084991</v>
      </c>
      <c r="I34" s="117">
        <f t="shared" si="4"/>
        <v>50</v>
      </c>
      <c r="J34" s="33">
        <f t="shared" si="5"/>
        <v>23.32089552238806</v>
      </c>
      <c r="K34" s="93">
        <f t="shared" si="6"/>
        <v>1.1203226529240422</v>
      </c>
    </row>
    <row r="35" spans="1:11" s="122" customFormat="1" ht="14.4" thickBot="1">
      <c r="A35" s="154" t="s">
        <v>49</v>
      </c>
      <c r="B35" s="32" t="s">
        <v>50</v>
      </c>
      <c r="C35" s="75"/>
      <c r="D35" s="33">
        <f t="shared" si="0"/>
        <v>0</v>
      </c>
      <c r="E35" s="33">
        <f t="shared" si="1"/>
        <v>0</v>
      </c>
      <c r="F35" s="75">
        <v>63</v>
      </c>
      <c r="G35" s="33">
        <f t="shared" si="2"/>
        <v>34.482758620689658</v>
      </c>
      <c r="H35" s="33">
        <f t="shared" si="3"/>
        <v>1.4240506329113924</v>
      </c>
      <c r="I35" s="117">
        <f t="shared" si="4"/>
        <v>63</v>
      </c>
      <c r="J35" s="33">
        <f t="shared" si="5"/>
        <v>29.384328358208954</v>
      </c>
      <c r="K35" s="93">
        <f t="shared" si="6"/>
        <v>1.411606542684293</v>
      </c>
    </row>
    <row r="36" spans="1:11" s="122" customFormat="1" ht="13.8">
      <c r="A36" s="179" t="s">
        <v>62</v>
      </c>
      <c r="B36" s="96" t="s">
        <v>63</v>
      </c>
      <c r="C36" s="55"/>
      <c r="D36" s="60">
        <f t="shared" si="0"/>
        <v>0</v>
      </c>
      <c r="E36" s="60">
        <f t="shared" si="1"/>
        <v>0</v>
      </c>
      <c r="F36" s="55">
        <v>251</v>
      </c>
      <c r="G36" s="60">
        <f t="shared" si="2"/>
        <v>137.38368910782705</v>
      </c>
      <c r="H36" s="60">
        <f t="shared" si="3"/>
        <v>5.6735985533453892</v>
      </c>
      <c r="I36" s="118">
        <f t="shared" si="4"/>
        <v>251</v>
      </c>
      <c r="J36" s="60">
        <f t="shared" si="5"/>
        <v>117.07089552238806</v>
      </c>
      <c r="K36" s="61">
        <f t="shared" si="6"/>
        <v>5.6240197176786912</v>
      </c>
    </row>
    <row r="37" spans="1:11" s="10" customFormat="1" ht="11.4">
      <c r="A37" s="180"/>
      <c r="B37" s="36" t="s">
        <v>64</v>
      </c>
      <c r="C37" s="168"/>
      <c r="D37" s="169">
        <f t="shared" si="0"/>
        <v>0</v>
      </c>
      <c r="E37" s="169">
        <f t="shared" si="1"/>
        <v>0</v>
      </c>
      <c r="F37" s="170">
        <v>17</v>
      </c>
      <c r="G37" s="169">
        <f t="shared" si="2"/>
        <v>9.3048713738368907</v>
      </c>
      <c r="H37" s="169">
        <f t="shared" si="3"/>
        <v>0.38426763110307416</v>
      </c>
      <c r="I37" s="171">
        <f t="shared" si="4"/>
        <v>17</v>
      </c>
      <c r="J37" s="169">
        <f t="shared" si="5"/>
        <v>7.9291044776119399</v>
      </c>
      <c r="K37" s="172">
        <f t="shared" si="6"/>
        <v>0.38090970199417434</v>
      </c>
    </row>
    <row r="38" spans="1:11" s="10" customFormat="1" ht="12" thickBot="1">
      <c r="A38" s="181"/>
      <c r="B38" s="82" t="s">
        <v>65</v>
      </c>
      <c r="C38" s="161"/>
      <c r="D38" s="173">
        <f t="shared" si="0"/>
        <v>0</v>
      </c>
      <c r="E38" s="173">
        <f t="shared" si="1"/>
        <v>0</v>
      </c>
      <c r="F38" s="174">
        <v>11</v>
      </c>
      <c r="G38" s="173">
        <f t="shared" si="2"/>
        <v>6.0207991242474002</v>
      </c>
      <c r="H38" s="173">
        <f t="shared" si="3"/>
        <v>0.24864376130198915</v>
      </c>
      <c r="I38" s="175">
        <f t="shared" si="4"/>
        <v>11</v>
      </c>
      <c r="J38" s="173">
        <f t="shared" si="5"/>
        <v>5.1305970149253728</v>
      </c>
      <c r="K38" s="176">
        <f t="shared" si="6"/>
        <v>0.24647098364328926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39</v>
      </c>
      <c r="D39" s="146">
        <f t="shared" si="0"/>
        <v>123.02839116719242</v>
      </c>
      <c r="E39" s="146">
        <f t="shared" si="1"/>
        <v>100</v>
      </c>
      <c r="F39" s="149">
        <f>F7+F9+F11+F12+SUM(F14:F18)+F22+SUM(F26:F29)+SUM(F31:F36)</f>
        <v>4424</v>
      </c>
      <c r="G39" s="146">
        <f t="shared" si="2"/>
        <v>2421.4559386973178</v>
      </c>
      <c r="H39" s="146">
        <f t="shared" si="3"/>
        <v>100</v>
      </c>
      <c r="I39" s="149">
        <f>I7+I9+I11+I12+SUM(I14:I18)+I22+SUM(I26:I29)+SUM(I31:I36)</f>
        <v>4463</v>
      </c>
      <c r="J39" s="146">
        <f t="shared" si="5"/>
        <v>2081.623134328358</v>
      </c>
      <c r="K39" s="147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1"/>
    </row>
    <row r="43" spans="1:11">
      <c r="A43" s="99"/>
      <c r="B43" s="101"/>
    </row>
  </sheetData>
  <mergeCells count="13">
    <mergeCell ref="F5:H5"/>
    <mergeCell ref="I5:K5"/>
    <mergeCell ref="A4:C4"/>
    <mergeCell ref="A5:A6"/>
    <mergeCell ref="B5:B6"/>
    <mergeCell ref="A7:A8"/>
    <mergeCell ref="A9:A10"/>
    <mergeCell ref="C5:E5"/>
    <mergeCell ref="A36:A38"/>
    <mergeCell ref="A12:A13"/>
    <mergeCell ref="A18:A21"/>
    <mergeCell ref="A22:A25"/>
    <mergeCell ref="A29:A30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K43"/>
  <sheetViews>
    <sheetView tabSelected="1" workbookViewId="0">
      <selection activeCell="A4" sqref="A4:C4"/>
    </sheetView>
  </sheetViews>
  <sheetFormatPr defaultRowHeight="13.2"/>
  <cols>
    <col min="1" max="1" width="7.6640625" style="39" customWidth="1"/>
    <col min="2" max="2" width="53.6640625" style="1" customWidth="1"/>
    <col min="3" max="3" width="9.5546875" style="1" bestFit="1" customWidth="1"/>
    <col min="4" max="4" width="10.44140625" style="1" customWidth="1"/>
    <col min="5" max="5" width="8.88671875" style="1"/>
    <col min="6" max="6" width="9.5546875" style="1" bestFit="1" customWidth="1"/>
    <col min="7" max="7" width="10.44140625" style="1" customWidth="1"/>
    <col min="8" max="8" width="8.88671875" style="1"/>
    <col min="9" max="9" width="9.5546875" style="1" bestFit="1" customWidth="1"/>
    <col min="10" max="10" width="10" style="1" customWidth="1"/>
    <col min="11" max="11" width="8.88671875" style="4"/>
    <col min="12" max="16384" width="8.88671875" style="1"/>
  </cols>
  <sheetData>
    <row r="1" spans="1:11" ht="7.8" customHeight="1"/>
    <row r="2" spans="1:11">
      <c r="A2" s="42" t="s">
        <v>69</v>
      </c>
      <c r="B2" s="119"/>
      <c r="C2" s="119"/>
      <c r="D2" s="119"/>
      <c r="E2" s="119"/>
      <c r="F2" s="119"/>
      <c r="G2" s="119"/>
      <c r="H2" s="119"/>
      <c r="I2" s="119"/>
      <c r="J2" s="119"/>
      <c r="K2" s="19"/>
    </row>
    <row r="3" spans="1:11" ht="10.199999999999999" customHeight="1">
      <c r="A3" s="23"/>
      <c r="B3" s="3"/>
      <c r="C3" s="3"/>
      <c r="D3" s="3"/>
      <c r="E3" s="3"/>
      <c r="F3" s="3"/>
      <c r="G3" s="3"/>
      <c r="H3" s="120"/>
      <c r="I3" s="120"/>
      <c r="J3" s="120"/>
      <c r="K3" s="21"/>
    </row>
    <row r="4" spans="1:11">
      <c r="A4" s="178" t="s">
        <v>66</v>
      </c>
      <c r="B4" s="178"/>
      <c r="C4" s="178"/>
      <c r="D4" s="28">
        <v>35094</v>
      </c>
      <c r="E4" s="4"/>
      <c r="F4" s="4"/>
      <c r="G4" s="28">
        <v>192602</v>
      </c>
      <c r="H4" s="4"/>
      <c r="I4" s="4"/>
      <c r="J4" s="28">
        <f>SUM(D4:G4)</f>
        <v>227696</v>
      </c>
    </row>
    <row r="5" spans="1:11" ht="18" customHeight="1">
      <c r="A5" s="197" t="s">
        <v>68</v>
      </c>
      <c r="B5" s="187" t="s">
        <v>53</v>
      </c>
      <c r="C5" s="187" t="s">
        <v>0</v>
      </c>
      <c r="D5" s="187"/>
      <c r="E5" s="187"/>
      <c r="F5" s="222" t="s">
        <v>1</v>
      </c>
      <c r="G5" s="222"/>
      <c r="H5" s="222"/>
      <c r="I5" s="222" t="s">
        <v>2</v>
      </c>
      <c r="J5" s="222"/>
      <c r="K5" s="222"/>
    </row>
    <row r="6" spans="1:11" ht="29.25" customHeight="1" thickBot="1">
      <c r="A6" s="186"/>
      <c r="B6" s="188"/>
      <c r="C6" s="25" t="s">
        <v>3</v>
      </c>
      <c r="D6" s="25" t="s">
        <v>4</v>
      </c>
      <c r="E6" s="25" t="s">
        <v>5</v>
      </c>
      <c r="F6" s="25" t="s">
        <v>3</v>
      </c>
      <c r="G6" s="25" t="s">
        <v>4</v>
      </c>
      <c r="H6" s="25" t="s">
        <v>5</v>
      </c>
      <c r="I6" s="25" t="s">
        <v>3</v>
      </c>
      <c r="J6" s="25" t="s">
        <v>4</v>
      </c>
      <c r="K6" s="26" t="s">
        <v>5</v>
      </c>
    </row>
    <row r="7" spans="1:11" ht="13.8">
      <c r="A7" s="192" t="s">
        <v>6</v>
      </c>
      <c r="B7" s="49" t="s">
        <v>7</v>
      </c>
      <c r="C7" s="150">
        <f>SUM(В.Търново:Сухиндол!C7)</f>
        <v>17686</v>
      </c>
      <c r="D7" s="52">
        <f t="shared" ref="D7:D39" si="0">C7*1000/$D$4</f>
        <v>503.96079101840769</v>
      </c>
      <c r="E7" s="52">
        <f t="shared" ref="E7:E39" si="1">C7*100/C$39</f>
        <v>13.18964874338131</v>
      </c>
      <c r="F7" s="150">
        <f>SUM(В.Търново:Сухиндол!F7)</f>
        <v>14436</v>
      </c>
      <c r="G7" s="50">
        <f t="shared" ref="G7:G39" si="2">F7*1000/$G$4</f>
        <v>74.952492705164019</v>
      </c>
      <c r="H7" s="50">
        <f t="shared" ref="H7:H39" si="3">F7*100/F$39</f>
        <v>2.9003210524412442</v>
      </c>
      <c r="I7" s="118">
        <f t="shared" ref="I7:I38" si="4">C7+F7</f>
        <v>32122</v>
      </c>
      <c r="J7" s="50">
        <f t="shared" ref="J7:J39" si="5">I7*1000/$J$4</f>
        <v>141.07406366383248</v>
      </c>
      <c r="K7" s="51">
        <f t="shared" ref="K7:K39" si="6">I7*100/I$39</f>
        <v>5.0839785511246731</v>
      </c>
    </row>
    <row r="8" spans="1:11" s="10" customFormat="1" ht="12" customHeight="1" thickBot="1">
      <c r="A8" s="193"/>
      <c r="B8" s="57" t="s">
        <v>8</v>
      </c>
      <c r="C8" s="159">
        <f>SUM(В.Търново:Сухиндол!C8)</f>
        <v>546</v>
      </c>
      <c r="D8" s="62">
        <f t="shared" si="0"/>
        <v>15.558215079500769</v>
      </c>
      <c r="E8" s="62">
        <f t="shared" si="1"/>
        <v>0.40718920128272057</v>
      </c>
      <c r="F8" s="159">
        <f>SUM(В.Търново:Сухиндол!F8)</f>
        <v>167</v>
      </c>
      <c r="G8" s="18">
        <f t="shared" si="2"/>
        <v>0.86707303143269543</v>
      </c>
      <c r="H8" s="18">
        <f t="shared" si="3"/>
        <v>3.3551788290224975E-2</v>
      </c>
      <c r="I8" s="159">
        <f t="shared" si="4"/>
        <v>713</v>
      </c>
      <c r="J8" s="18">
        <f t="shared" si="5"/>
        <v>3.1313681399761086</v>
      </c>
      <c r="K8" s="64">
        <f t="shared" si="6"/>
        <v>0.11284716726704103</v>
      </c>
    </row>
    <row r="9" spans="1:11" ht="17.25" customHeight="1">
      <c r="A9" s="192" t="s">
        <v>9</v>
      </c>
      <c r="B9" s="46" t="s">
        <v>10</v>
      </c>
      <c r="C9" s="121">
        <f>SUM(В.Търново:Сухиндол!C9)</f>
        <v>322</v>
      </c>
      <c r="D9" s="58">
        <f t="shared" si="0"/>
        <v>9.1753576109876338</v>
      </c>
      <c r="E9" s="58">
        <f t="shared" si="1"/>
        <v>0.24013722126929674</v>
      </c>
      <c r="F9" s="121">
        <f>SUM(В.Търново:Сухиндол!F9)</f>
        <v>9422</v>
      </c>
      <c r="G9" s="71">
        <f t="shared" si="2"/>
        <v>48.919533545861412</v>
      </c>
      <c r="H9" s="71">
        <f t="shared" si="3"/>
        <v>1.8929637680868248</v>
      </c>
      <c r="I9" s="56">
        <f t="shared" si="4"/>
        <v>9744</v>
      </c>
      <c r="J9" s="71">
        <f t="shared" si="5"/>
        <v>42.793900639449092</v>
      </c>
      <c r="K9" s="51">
        <f t="shared" si="6"/>
        <v>1.542191862342283</v>
      </c>
    </row>
    <row r="10" spans="1:11" s="10" customFormat="1" ht="12" customHeight="1" thickBot="1">
      <c r="A10" s="193"/>
      <c r="B10" s="57" t="s">
        <v>11</v>
      </c>
      <c r="C10" s="159">
        <f>SUM(В.Търново:Сухиндол!C10)</f>
        <v>23</v>
      </c>
      <c r="D10" s="62">
        <f t="shared" si="0"/>
        <v>0.65538268649911668</v>
      </c>
      <c r="E10" s="62">
        <f t="shared" si="1"/>
        <v>1.7152658662092625E-2</v>
      </c>
      <c r="F10" s="159">
        <f>SUM(В.Търново:Сухиндол!F10)</f>
        <v>3674</v>
      </c>
      <c r="G10" s="18">
        <f t="shared" si="2"/>
        <v>19.075606691519297</v>
      </c>
      <c r="H10" s="18">
        <f t="shared" si="3"/>
        <v>0.73813934238494949</v>
      </c>
      <c r="I10" s="159">
        <f t="shared" si="4"/>
        <v>3697</v>
      </c>
      <c r="J10" s="18">
        <f t="shared" si="5"/>
        <v>16.236561028740073</v>
      </c>
      <c r="K10" s="64">
        <f t="shared" si="6"/>
        <v>0.58512759801718184</v>
      </c>
    </row>
    <row r="11" spans="1:11" ht="19.5" customHeight="1" thickBot="1">
      <c r="A11" s="154" t="s">
        <v>12</v>
      </c>
      <c r="B11" s="34" t="s">
        <v>13</v>
      </c>
      <c r="C11" s="123">
        <f>SUM(В.Търново:Сухиндол!C11)</f>
        <v>226</v>
      </c>
      <c r="D11" s="16">
        <f t="shared" si="0"/>
        <v>6.4398472673391467</v>
      </c>
      <c r="E11" s="16">
        <f t="shared" si="1"/>
        <v>0.16854351554925795</v>
      </c>
      <c r="F11" s="123">
        <f>SUM(В.Търново:Сухиндол!F11)</f>
        <v>2082</v>
      </c>
      <c r="G11" s="17">
        <f>F11*1000/$G$4</f>
        <v>10.809856595466298</v>
      </c>
      <c r="H11" s="17">
        <f t="shared" si="3"/>
        <v>0.41829235461226588</v>
      </c>
      <c r="I11" s="76">
        <f>C11+F11</f>
        <v>2308</v>
      </c>
      <c r="J11" s="17">
        <f t="shared" si="5"/>
        <v>10.136322113695453</v>
      </c>
      <c r="K11" s="73">
        <f t="shared" si="6"/>
        <v>0.36528928759092666</v>
      </c>
    </row>
    <row r="12" spans="1:11" ht="26.4">
      <c r="A12" s="192" t="s">
        <v>14</v>
      </c>
      <c r="B12" s="46" t="s">
        <v>15</v>
      </c>
      <c r="C12" s="121">
        <f>SUM(В.Търново:Сухиндол!C12)</f>
        <v>528</v>
      </c>
      <c r="D12" s="58">
        <f t="shared" si="0"/>
        <v>15.045306890066678</v>
      </c>
      <c r="E12" s="58">
        <f t="shared" si="1"/>
        <v>0.39376538146021328</v>
      </c>
      <c r="F12" s="121">
        <f>SUM(В.Търново:Сухиндол!F12)</f>
        <v>33446</v>
      </c>
      <c r="G12" s="71">
        <f>F12*1000/$G$4</f>
        <v>173.6534407742391</v>
      </c>
      <c r="H12" s="71">
        <f t="shared" si="3"/>
        <v>6.7195994679932012</v>
      </c>
      <c r="I12" s="56">
        <f>C12+F12</f>
        <v>33974</v>
      </c>
      <c r="J12" s="71">
        <f t="shared" si="5"/>
        <v>149.20771555055865</v>
      </c>
      <c r="K12" s="51">
        <f t="shared" si="6"/>
        <v>5.3770962983596799</v>
      </c>
    </row>
    <row r="13" spans="1:11" s="10" customFormat="1" ht="12.75" customHeight="1" thickBot="1">
      <c r="A13" s="193"/>
      <c r="B13" s="82" t="s">
        <v>16</v>
      </c>
      <c r="C13" s="159">
        <f>SUM(В.Търново:Сухиндол!C13)</f>
        <v>93</v>
      </c>
      <c r="D13" s="62">
        <f t="shared" si="0"/>
        <v>2.6500256454094715</v>
      </c>
      <c r="E13" s="62">
        <f t="shared" si="1"/>
        <v>6.9356402416287571E-2</v>
      </c>
      <c r="F13" s="159">
        <f>SUM(В.Търново:Сухиндол!F13)</f>
        <v>18266</v>
      </c>
      <c r="G13" s="18">
        <f t="shared" si="2"/>
        <v>94.838059833231227</v>
      </c>
      <c r="H13" s="18">
        <f t="shared" si="3"/>
        <v>3.669802185085326</v>
      </c>
      <c r="I13" s="159">
        <f t="shared" si="4"/>
        <v>18359</v>
      </c>
      <c r="J13" s="18">
        <f t="shared" si="5"/>
        <v>80.629435738879906</v>
      </c>
      <c r="K13" s="64">
        <f t="shared" si="6"/>
        <v>2.9056958539349318</v>
      </c>
    </row>
    <row r="14" spans="1:11" ht="14.4" thickBot="1">
      <c r="A14" s="155" t="s">
        <v>17</v>
      </c>
      <c r="B14" s="30" t="s">
        <v>18</v>
      </c>
      <c r="C14" s="151">
        <f>SUM(В.Търново:Сухиндол!C14)</f>
        <v>965</v>
      </c>
      <c r="D14" s="33">
        <f t="shared" si="0"/>
        <v>27.497577933549895</v>
      </c>
      <c r="E14" s="33">
        <f t="shared" si="1"/>
        <v>0.71966589603997311</v>
      </c>
      <c r="F14" s="151">
        <f>SUM(В.Търново:Сухиндол!F14)</f>
        <v>13680</v>
      </c>
      <c r="G14" s="31">
        <f t="shared" si="2"/>
        <v>71.027299820354926</v>
      </c>
      <c r="H14" s="31">
        <f t="shared" si="3"/>
        <v>2.7484339150316028</v>
      </c>
      <c r="I14" s="117">
        <f t="shared" si="4"/>
        <v>14645</v>
      </c>
      <c r="J14" s="31">
        <f t="shared" si="5"/>
        <v>64.318213758695805</v>
      </c>
      <c r="K14" s="73">
        <f t="shared" si="6"/>
        <v>2.3178776502465861</v>
      </c>
    </row>
    <row r="15" spans="1:11" ht="14.4" thickBot="1">
      <c r="A15" s="155" t="s">
        <v>19</v>
      </c>
      <c r="B15" s="30" t="s">
        <v>20</v>
      </c>
      <c r="C15" s="151">
        <f>SUM(В.Търново:Сухиндол!C15)</f>
        <v>942</v>
      </c>
      <c r="D15" s="33">
        <f t="shared" si="0"/>
        <v>26.842195247050778</v>
      </c>
      <c r="E15" s="33">
        <f t="shared" si="1"/>
        <v>0.70251323737788052</v>
      </c>
      <c r="F15" s="151">
        <f>SUM(В.Търново:Сухиндол!F15)</f>
        <v>20915</v>
      </c>
      <c r="G15" s="31">
        <f t="shared" si="2"/>
        <v>108.59181109230434</v>
      </c>
      <c r="H15" s="31">
        <f t="shared" si="3"/>
        <v>4.2020098927548224</v>
      </c>
      <c r="I15" s="117">
        <f t="shared" si="4"/>
        <v>21857</v>
      </c>
      <c r="J15" s="31">
        <f t="shared" si="5"/>
        <v>95.992024453657507</v>
      </c>
      <c r="K15" s="73">
        <f t="shared" si="6"/>
        <v>3.4593275385073152</v>
      </c>
    </row>
    <row r="16" spans="1:11" ht="14.4" thickBot="1">
      <c r="A16" s="154" t="s">
        <v>21</v>
      </c>
      <c r="B16" s="32" t="s">
        <v>22</v>
      </c>
      <c r="C16" s="151">
        <f>SUM(В.Търново:Сухиндол!C16)</f>
        <v>5728</v>
      </c>
      <c r="D16" s="33">
        <f t="shared" si="0"/>
        <v>163.21878383769305</v>
      </c>
      <c r="E16" s="33">
        <f t="shared" si="1"/>
        <v>4.2717577746289805</v>
      </c>
      <c r="F16" s="151">
        <f>SUM(В.Търново:Сухиндол!F16)</f>
        <v>34589</v>
      </c>
      <c r="G16" s="31">
        <f t="shared" si="2"/>
        <v>179.58795858817666</v>
      </c>
      <c r="H16" s="31">
        <f t="shared" si="3"/>
        <v>6.9492383543149208</v>
      </c>
      <c r="I16" s="117">
        <f t="shared" si="4"/>
        <v>40317</v>
      </c>
      <c r="J16" s="31">
        <f t="shared" si="5"/>
        <v>177.06503408052842</v>
      </c>
      <c r="K16" s="73">
        <f t="shared" si="6"/>
        <v>6.3810087555473958</v>
      </c>
    </row>
    <row r="17" spans="1:11" ht="14.4" thickBot="1">
      <c r="A17" s="155" t="s">
        <v>23</v>
      </c>
      <c r="B17" s="30" t="s">
        <v>24</v>
      </c>
      <c r="C17" s="151">
        <f>SUM(В.Търново:Сухиндол!C17)</f>
        <v>1962</v>
      </c>
      <c r="D17" s="33">
        <f t="shared" si="0"/>
        <v>55.906992648315949</v>
      </c>
      <c r="E17" s="33">
        <f t="shared" si="1"/>
        <v>1.4631963606532925</v>
      </c>
      <c r="F17" s="151">
        <f>SUM(В.Търново:Сухиндол!F17)</f>
        <v>11904</v>
      </c>
      <c r="G17" s="31">
        <f t="shared" si="2"/>
        <v>61.806211773501836</v>
      </c>
      <c r="H17" s="31">
        <f t="shared" si="3"/>
        <v>2.3916196874660964</v>
      </c>
      <c r="I17" s="117">
        <f t="shared" si="4"/>
        <v>13866</v>
      </c>
      <c r="J17" s="31">
        <f t="shared" si="5"/>
        <v>60.896985454289933</v>
      </c>
      <c r="K17" s="73">
        <f t="shared" si="6"/>
        <v>2.1945846021385567</v>
      </c>
    </row>
    <row r="18" spans="1:11" ht="13.8">
      <c r="A18" s="189" t="s">
        <v>25</v>
      </c>
      <c r="B18" s="84" t="s">
        <v>26</v>
      </c>
      <c r="C18" s="150">
        <f>SUM(В.Търново:Сухиндол!C18)</f>
        <v>477</v>
      </c>
      <c r="D18" s="52">
        <f t="shared" si="0"/>
        <v>13.592067020003419</v>
      </c>
      <c r="E18" s="52">
        <f t="shared" si="1"/>
        <v>0.35573122529644269</v>
      </c>
      <c r="F18" s="150">
        <f>SUM(В.Търново:Сухиндол!F18)</f>
        <v>131632</v>
      </c>
      <c r="G18" s="50">
        <f t="shared" si="2"/>
        <v>683.44046271585967</v>
      </c>
      <c r="H18" s="50">
        <f t="shared" si="3"/>
        <v>26.446041893526314</v>
      </c>
      <c r="I18" s="118">
        <f t="shared" si="4"/>
        <v>132109</v>
      </c>
      <c r="J18" s="50">
        <f t="shared" si="5"/>
        <v>580.19903731290844</v>
      </c>
      <c r="K18" s="51">
        <f t="shared" si="6"/>
        <v>20.909013212456554</v>
      </c>
    </row>
    <row r="19" spans="1:11" s="10" customFormat="1" ht="11.25" customHeight="1">
      <c r="A19" s="190"/>
      <c r="B19" s="38" t="s">
        <v>27</v>
      </c>
      <c r="C19" s="164">
        <f>SUM(В.Търново:Сухиндол!C19)</f>
        <v>63</v>
      </c>
      <c r="D19" s="13">
        <f t="shared" si="0"/>
        <v>1.7951786630193196</v>
      </c>
      <c r="E19" s="13">
        <f t="shared" si="1"/>
        <v>4.6983369378775452E-2</v>
      </c>
      <c r="F19" s="164">
        <f>SUM(В.Търново:Сухиндол!F19)</f>
        <v>90430</v>
      </c>
      <c r="G19" s="11">
        <f t="shared" si="2"/>
        <v>469.51745049376433</v>
      </c>
      <c r="H19" s="11">
        <f t="shared" si="3"/>
        <v>18.168192904700867</v>
      </c>
      <c r="I19" s="164">
        <f t="shared" si="4"/>
        <v>90493</v>
      </c>
      <c r="J19" s="11">
        <f t="shared" si="5"/>
        <v>397.42902817792145</v>
      </c>
      <c r="K19" s="86">
        <f t="shared" si="6"/>
        <v>14.322410529447888</v>
      </c>
    </row>
    <row r="20" spans="1:11" s="10" customFormat="1" ht="12.75" customHeight="1">
      <c r="A20" s="190"/>
      <c r="B20" s="37" t="s">
        <v>56</v>
      </c>
      <c r="C20" s="164">
        <f>SUM(В.Търново:Сухиндол!C20)</f>
        <v>0</v>
      </c>
      <c r="D20" s="13">
        <f t="shared" si="0"/>
        <v>0</v>
      </c>
      <c r="E20" s="13">
        <f t="shared" si="1"/>
        <v>0</v>
      </c>
      <c r="F20" s="164">
        <f>SUM(В.Търново:Сухиндол!F20)</f>
        <v>8683</v>
      </c>
      <c r="G20" s="11">
        <f t="shared" si="2"/>
        <v>45.082605580419724</v>
      </c>
      <c r="H20" s="11">
        <f t="shared" si="3"/>
        <v>1.7444920821797814</v>
      </c>
      <c r="I20" s="164">
        <f t="shared" si="4"/>
        <v>8683</v>
      </c>
      <c r="J20" s="11">
        <f t="shared" si="5"/>
        <v>38.134178905206944</v>
      </c>
      <c r="K20" s="86">
        <f t="shared" si="6"/>
        <v>1.3742664142773033</v>
      </c>
    </row>
    <row r="21" spans="1:11" s="10" customFormat="1" ht="11.25" customHeight="1" thickBot="1">
      <c r="A21" s="191"/>
      <c r="B21" s="57" t="s">
        <v>28</v>
      </c>
      <c r="C21" s="159">
        <f>SUM(В.Търново:Сухиндол!C21)</f>
        <v>5</v>
      </c>
      <c r="D21" s="62">
        <f t="shared" si="0"/>
        <v>0.14247449706502535</v>
      </c>
      <c r="E21" s="62">
        <f t="shared" si="1"/>
        <v>3.728838839585353E-3</v>
      </c>
      <c r="F21" s="159">
        <f>SUM(В.Търново:Сухиндол!F21)</f>
        <v>6293</v>
      </c>
      <c r="G21" s="18">
        <f t="shared" si="2"/>
        <v>32.673596328179357</v>
      </c>
      <c r="H21" s="18">
        <f t="shared" si="3"/>
        <v>1.2643197826969208</v>
      </c>
      <c r="I21" s="159">
        <f t="shared" si="4"/>
        <v>6298</v>
      </c>
      <c r="J21" s="18">
        <f t="shared" si="5"/>
        <v>27.65968659967676</v>
      </c>
      <c r="K21" s="64">
        <f t="shared" si="6"/>
        <v>0.99679026570522355</v>
      </c>
    </row>
    <row r="22" spans="1:11" ht="13.8">
      <c r="A22" s="189" t="s">
        <v>29</v>
      </c>
      <c r="B22" s="84" t="s">
        <v>30</v>
      </c>
      <c r="C22" s="150">
        <f>SUM(В.Търново:Сухиндол!C22)</f>
        <v>70540</v>
      </c>
      <c r="D22" s="52">
        <f t="shared" si="0"/>
        <v>2010.0302045933777</v>
      </c>
      <c r="E22" s="52">
        <f t="shared" si="1"/>
        <v>52.606458348870163</v>
      </c>
      <c r="F22" s="150">
        <f>SUM(В.Търново:Сухиндол!F22)</f>
        <v>35299</v>
      </c>
      <c r="G22" s="50">
        <f t="shared" si="2"/>
        <v>183.27431698528571</v>
      </c>
      <c r="H22" s="50">
        <f t="shared" si="3"/>
        <v>7.0918836817763564</v>
      </c>
      <c r="I22" s="118">
        <f t="shared" si="4"/>
        <v>105839</v>
      </c>
      <c r="J22" s="50">
        <f t="shared" si="5"/>
        <v>464.82590822851523</v>
      </c>
      <c r="K22" s="51">
        <f t="shared" si="6"/>
        <v>16.751236095899518</v>
      </c>
    </row>
    <row r="23" spans="1:11" s="10" customFormat="1" ht="11.4">
      <c r="A23" s="190"/>
      <c r="B23" s="38" t="s">
        <v>31</v>
      </c>
      <c r="C23" s="164">
        <f>SUM(В.Търново:Сухиндол!C23)</f>
        <v>51803</v>
      </c>
      <c r="D23" s="13">
        <f t="shared" si="0"/>
        <v>1476.1212742919017</v>
      </c>
      <c r="E23" s="13">
        <f t="shared" si="1"/>
        <v>38.63300768140801</v>
      </c>
      <c r="F23" s="164">
        <f>SUM(В.Търново:Сухиндол!F23)</f>
        <v>11182</v>
      </c>
      <c r="G23" s="11">
        <f t="shared" si="2"/>
        <v>58.057548727427545</v>
      </c>
      <c r="H23" s="11">
        <f t="shared" si="3"/>
        <v>2.246563453061651</v>
      </c>
      <c r="I23" s="164">
        <f t="shared" si="4"/>
        <v>62985</v>
      </c>
      <c r="J23" s="11">
        <f t="shared" si="5"/>
        <v>276.61882510013351</v>
      </c>
      <c r="K23" s="86">
        <f t="shared" si="6"/>
        <v>9.9686940116614018</v>
      </c>
    </row>
    <row r="24" spans="1:11" s="10" customFormat="1" ht="11.4">
      <c r="A24" s="190"/>
      <c r="B24" s="37" t="s">
        <v>51</v>
      </c>
      <c r="C24" s="164">
        <f>SUM(В.Търново:Сухиндол!C24)</f>
        <v>603</v>
      </c>
      <c r="D24" s="13">
        <f t="shared" si="0"/>
        <v>17.182424346042058</v>
      </c>
      <c r="E24" s="13">
        <f t="shared" si="1"/>
        <v>0.44969796405399359</v>
      </c>
      <c r="F24" s="164">
        <f>SUM(В.Търново:Сухиндол!F24)</f>
        <v>4127</v>
      </c>
      <c r="G24" s="11">
        <f t="shared" si="2"/>
        <v>21.42760718995649</v>
      </c>
      <c r="H24" s="11">
        <f t="shared" si="3"/>
        <v>0.82915107948358369</v>
      </c>
      <c r="I24" s="164">
        <f t="shared" si="4"/>
        <v>4730</v>
      </c>
      <c r="J24" s="11">
        <f t="shared" si="5"/>
        <v>20.773311784133231</v>
      </c>
      <c r="K24" s="86">
        <f t="shared" si="6"/>
        <v>0.74862146027083321</v>
      </c>
    </row>
    <row r="25" spans="1:11" s="10" customFormat="1" ht="12" customHeight="1" thickBot="1">
      <c r="A25" s="191"/>
      <c r="B25" s="82" t="s">
        <v>52</v>
      </c>
      <c r="C25" s="159">
        <f>SUM(В.Търново:Сухиндол!C25)</f>
        <v>12285</v>
      </c>
      <c r="D25" s="62">
        <f t="shared" si="0"/>
        <v>350.05983928876731</v>
      </c>
      <c r="E25" s="62">
        <f t="shared" si="1"/>
        <v>9.1617570288612118</v>
      </c>
      <c r="F25" s="159">
        <f>SUM(В.Търново:Сухиндол!F25)</f>
        <v>7632</v>
      </c>
      <c r="G25" s="18">
        <f t="shared" si="2"/>
        <v>39.625756741882221</v>
      </c>
      <c r="H25" s="18">
        <f t="shared" si="3"/>
        <v>1.5333368157544733</v>
      </c>
      <c r="I25" s="159">
        <f t="shared" si="4"/>
        <v>19917</v>
      </c>
      <c r="J25" s="18">
        <f t="shared" si="5"/>
        <v>87.471892347691664</v>
      </c>
      <c r="K25" s="64">
        <f t="shared" si="6"/>
        <v>3.1522819501509907</v>
      </c>
    </row>
    <row r="26" spans="1:11" ht="14.4" thickBot="1">
      <c r="A26" s="154" t="s">
        <v>32</v>
      </c>
      <c r="B26" s="32" t="s">
        <v>33</v>
      </c>
      <c r="C26" s="151">
        <f>SUM(В.Търново:Сухиндол!C26)</f>
        <v>4110</v>
      </c>
      <c r="D26" s="33">
        <f t="shared" si="0"/>
        <v>117.11403658745084</v>
      </c>
      <c r="E26" s="33">
        <f t="shared" si="1"/>
        <v>3.0651055261391602</v>
      </c>
      <c r="F26" s="151">
        <f>SUM(В.Търново:Сухиндол!F26)</f>
        <v>18097</v>
      </c>
      <c r="G26" s="31">
        <f t="shared" si="2"/>
        <v>93.960602693637654</v>
      </c>
      <c r="H26" s="31">
        <f t="shared" si="3"/>
        <v>3.6358485789712658</v>
      </c>
      <c r="I26" s="117">
        <f t="shared" si="4"/>
        <v>22207</v>
      </c>
      <c r="J26" s="31">
        <f t="shared" si="5"/>
        <v>97.529161689269898</v>
      </c>
      <c r="K26" s="73">
        <f t="shared" si="6"/>
        <v>3.5147223611489204</v>
      </c>
    </row>
    <row r="27" spans="1:11" ht="14.4" thickBot="1">
      <c r="A27" s="154" t="s">
        <v>34</v>
      </c>
      <c r="B27" s="32" t="s">
        <v>35</v>
      </c>
      <c r="C27" s="151">
        <f>SUM(В.Търново:Сухиндол!C27)</f>
        <v>8250</v>
      </c>
      <c r="D27" s="33">
        <f t="shared" si="0"/>
        <v>235.08292015729185</v>
      </c>
      <c r="E27" s="33">
        <f t="shared" si="1"/>
        <v>6.1525840853158327</v>
      </c>
      <c r="F27" s="151">
        <f>SUM(В.Търново:Сухиндол!F27)</f>
        <v>12938</v>
      </c>
      <c r="G27" s="31">
        <f t="shared" si="2"/>
        <v>67.174795692671935</v>
      </c>
      <c r="H27" s="31">
        <f t="shared" si="3"/>
        <v>2.5993595023888068</v>
      </c>
      <c r="I27" s="117">
        <f t="shared" si="4"/>
        <v>21188</v>
      </c>
      <c r="J27" s="31">
        <f t="shared" si="5"/>
        <v>93.053896423301239</v>
      </c>
      <c r="K27" s="73">
        <f t="shared" si="6"/>
        <v>3.3534442918009333</v>
      </c>
    </row>
    <row r="28" spans="1:11" ht="24" customHeight="1" thickBot="1">
      <c r="A28" s="154" t="s">
        <v>36</v>
      </c>
      <c r="B28" s="32" t="s">
        <v>59</v>
      </c>
      <c r="C28" s="151">
        <f>SUM(В.Търново:Сухиндол!C28)</f>
        <v>1632</v>
      </c>
      <c r="D28" s="33">
        <f t="shared" si="0"/>
        <v>46.503675842024279</v>
      </c>
      <c r="E28" s="33">
        <f t="shared" si="1"/>
        <v>1.2170929972406592</v>
      </c>
      <c r="F28" s="151">
        <f>SUM(В.Търново:Сухиндол!F28)</f>
        <v>43500</v>
      </c>
      <c r="G28" s="31">
        <f t="shared" si="2"/>
        <v>225.85435249893564</v>
      </c>
      <c r="H28" s="31">
        <f t="shared" si="3"/>
        <v>8.7395376684118951</v>
      </c>
      <c r="I28" s="117">
        <f t="shared" si="4"/>
        <v>45132</v>
      </c>
      <c r="J28" s="31">
        <f t="shared" si="5"/>
        <v>198.2116506218818</v>
      </c>
      <c r="K28" s="73">
        <f t="shared" si="6"/>
        <v>7.1430832441740471</v>
      </c>
    </row>
    <row r="29" spans="1:11" ht="16.95" customHeight="1">
      <c r="A29" s="192" t="s">
        <v>38</v>
      </c>
      <c r="B29" s="84" t="s">
        <v>39</v>
      </c>
      <c r="C29" s="150">
        <f>SUM(В.Търново:Сухиндол!C29)</f>
        <v>3516</v>
      </c>
      <c r="D29" s="52">
        <f t="shared" si="0"/>
        <v>100.18806633612583</v>
      </c>
      <c r="E29" s="52">
        <f t="shared" si="1"/>
        <v>2.6221194719964203</v>
      </c>
      <c r="F29" s="150">
        <f>SUM(В.Търново:Сухиндол!F29)</f>
        <v>34628</v>
      </c>
      <c r="G29" s="50">
        <f t="shared" si="2"/>
        <v>179.79044869731362</v>
      </c>
      <c r="H29" s="50">
        <f t="shared" si="3"/>
        <v>6.9570738018797034</v>
      </c>
      <c r="I29" s="118">
        <f t="shared" si="4"/>
        <v>38144</v>
      </c>
      <c r="J29" s="50">
        <f t="shared" si="5"/>
        <v>167.52160775771205</v>
      </c>
      <c r="K29" s="51">
        <f t="shared" si="6"/>
        <v>6.0370860424039456</v>
      </c>
    </row>
    <row r="30" spans="1:11" s="10" customFormat="1" ht="12.75" customHeight="1" thickBot="1">
      <c r="A30" s="193"/>
      <c r="B30" s="82" t="s">
        <v>40</v>
      </c>
      <c r="C30" s="159">
        <f>SUM(В.Търново:Сухиндол!C30)</f>
        <v>1868</v>
      </c>
      <c r="D30" s="62">
        <f t="shared" si="0"/>
        <v>53.228472103493473</v>
      </c>
      <c r="E30" s="62">
        <f t="shared" si="1"/>
        <v>1.3930941904690879</v>
      </c>
      <c r="F30" s="159">
        <f>SUM(В.Търново:Сухиндол!F30)</f>
        <v>12927</v>
      </c>
      <c r="G30" s="18">
        <f t="shared" si="2"/>
        <v>67.11768309778715</v>
      </c>
      <c r="H30" s="18">
        <f t="shared" si="3"/>
        <v>2.5971495043577142</v>
      </c>
      <c r="I30" s="159">
        <f t="shared" si="4"/>
        <v>14795</v>
      </c>
      <c r="J30" s="18">
        <f t="shared" si="5"/>
        <v>64.97698685967255</v>
      </c>
      <c r="K30" s="64">
        <f t="shared" si="6"/>
        <v>2.3416182885215595</v>
      </c>
    </row>
    <row r="31" spans="1:11" ht="14.4" thickBot="1">
      <c r="A31" s="154" t="s">
        <v>41</v>
      </c>
      <c r="B31" s="34" t="s">
        <v>42</v>
      </c>
      <c r="C31" s="123">
        <f>SUM(В.Търново:Сухиндол!C31)</f>
        <v>114</v>
      </c>
      <c r="D31" s="16">
        <f t="shared" si="0"/>
        <v>3.2484185330825781</v>
      </c>
      <c r="E31" s="16">
        <f t="shared" si="1"/>
        <v>8.5017525542546046E-2</v>
      </c>
      <c r="F31" s="123">
        <f>SUM(В.Търново:Сухиндол!F31)</f>
        <v>2623</v>
      </c>
      <c r="G31" s="17">
        <f t="shared" si="2"/>
        <v>13.618757852981796</v>
      </c>
      <c r="H31" s="17">
        <f t="shared" si="3"/>
        <v>0.52698407595964136</v>
      </c>
      <c r="I31" s="76">
        <f t="shared" si="4"/>
        <v>2737</v>
      </c>
      <c r="J31" s="17">
        <f t="shared" si="5"/>
        <v>12.020413182488932</v>
      </c>
      <c r="K31" s="73">
        <f t="shared" si="6"/>
        <v>0.43318751305735104</v>
      </c>
    </row>
    <row r="32" spans="1:11" ht="14.4" thickBot="1">
      <c r="A32" s="154" t="s">
        <v>43</v>
      </c>
      <c r="B32" s="34" t="s">
        <v>44</v>
      </c>
      <c r="C32" s="123">
        <f>SUM(В.Търново:Сухиндол!C32)</f>
        <v>159</v>
      </c>
      <c r="D32" s="16">
        <f t="shared" si="0"/>
        <v>4.5306890066678065</v>
      </c>
      <c r="E32" s="16">
        <f t="shared" si="1"/>
        <v>0.11857707509881422</v>
      </c>
      <c r="F32" s="123">
        <f>SUM(В.Търново:Сухиндол!F32)</f>
        <v>0</v>
      </c>
      <c r="G32" s="17">
        <f t="shared" si="2"/>
        <v>0</v>
      </c>
      <c r="H32" s="17">
        <f t="shared" si="3"/>
        <v>0</v>
      </c>
      <c r="I32" s="76">
        <f t="shared" si="4"/>
        <v>159</v>
      </c>
      <c r="J32" s="17">
        <f t="shared" si="5"/>
        <v>0.69829948703534539</v>
      </c>
      <c r="K32" s="73">
        <f t="shared" si="6"/>
        <v>2.5165076571471982E-2</v>
      </c>
    </row>
    <row r="33" spans="1:11" ht="14.4" thickBot="1">
      <c r="A33" s="154" t="s">
        <v>45</v>
      </c>
      <c r="B33" s="32" t="s">
        <v>46</v>
      </c>
      <c r="C33" s="151">
        <f>SUM(В.Търново:Сухиндол!C33)</f>
        <v>1527</v>
      </c>
      <c r="D33" s="33">
        <f t="shared" si="0"/>
        <v>43.511711403658744</v>
      </c>
      <c r="E33" s="33">
        <f t="shared" si="1"/>
        <v>1.1387873816093668</v>
      </c>
      <c r="F33" s="151">
        <f>SUM(В.Търново:Сухиндол!F33)</f>
        <v>186</v>
      </c>
      <c r="G33" s="31">
        <f t="shared" si="2"/>
        <v>0.96572205896096619</v>
      </c>
      <c r="H33" s="31">
        <f t="shared" si="3"/>
        <v>3.7369057616657757E-2</v>
      </c>
      <c r="I33" s="117">
        <f t="shared" si="4"/>
        <v>1713</v>
      </c>
      <c r="J33" s="31">
        <f t="shared" si="5"/>
        <v>7.5231888131543814</v>
      </c>
      <c r="K33" s="73">
        <f t="shared" si="6"/>
        <v>0.27111808910019813</v>
      </c>
    </row>
    <row r="34" spans="1:11" ht="14.4" thickBot="1">
      <c r="A34" s="154" t="s">
        <v>47</v>
      </c>
      <c r="B34" s="32" t="s">
        <v>48</v>
      </c>
      <c r="C34" s="151">
        <f>SUM(В.Търново:Сухиндол!C34)</f>
        <v>8986</v>
      </c>
      <c r="D34" s="33">
        <f t="shared" si="0"/>
        <v>256.05516612526355</v>
      </c>
      <c r="E34" s="33">
        <f t="shared" si="1"/>
        <v>6.7014691625027965</v>
      </c>
      <c r="F34" s="151">
        <f>SUM(В.Търново:Сухиндол!F34)</f>
        <v>13541</v>
      </c>
      <c r="G34" s="31">
        <f t="shared" si="2"/>
        <v>70.30560430317442</v>
      </c>
      <c r="H34" s="31">
        <f t="shared" si="3"/>
        <v>2.7205075762750686</v>
      </c>
      <c r="I34" s="117">
        <f t="shared" si="4"/>
        <v>22527</v>
      </c>
      <c r="J34" s="31">
        <f t="shared" si="5"/>
        <v>98.934544304686952</v>
      </c>
      <c r="K34" s="73">
        <f t="shared" si="6"/>
        <v>3.5653690561355305</v>
      </c>
    </row>
    <row r="35" spans="1:11" ht="14.4" thickBot="1">
      <c r="A35" s="154" t="s">
        <v>49</v>
      </c>
      <c r="B35" s="32" t="s">
        <v>50</v>
      </c>
      <c r="C35" s="151">
        <f>SUM(В.Търново:Сухиндол!C35)</f>
        <v>4548</v>
      </c>
      <c r="D35" s="33">
        <f t="shared" si="0"/>
        <v>129.59480253034707</v>
      </c>
      <c r="E35" s="33">
        <f t="shared" si="1"/>
        <v>3.3917518084868372</v>
      </c>
      <c r="F35" s="151">
        <f>SUM(В.Търново:Сухиндол!F35)</f>
        <v>21054</v>
      </c>
      <c r="G35" s="31">
        <f t="shared" si="2"/>
        <v>109.31350660948485</v>
      </c>
      <c r="H35" s="31">
        <f t="shared" si="3"/>
        <v>4.2299362315113571</v>
      </c>
      <c r="I35" s="117">
        <f t="shared" si="4"/>
        <v>25602</v>
      </c>
      <c r="J35" s="31">
        <f t="shared" si="5"/>
        <v>112.43939287471014</v>
      </c>
      <c r="K35" s="73">
        <f t="shared" si="6"/>
        <v>4.0520521407724885</v>
      </c>
    </row>
    <row r="36" spans="1:11" ht="13.8">
      <c r="A36" s="179" t="s">
        <v>62</v>
      </c>
      <c r="B36" s="96" t="s">
        <v>63</v>
      </c>
      <c r="C36" s="55">
        <f>SUM(В.Търново:Сухиндол!C36)</f>
        <v>1872</v>
      </c>
      <c r="D36" s="60">
        <f t="shared" si="0"/>
        <v>53.342451701145492</v>
      </c>
      <c r="E36" s="60">
        <f t="shared" si="1"/>
        <v>1.3960772615407562</v>
      </c>
      <c r="F36" s="55">
        <f>SUM(В.Търново:Сухиндол!F36)</f>
        <v>43766</v>
      </c>
      <c r="G36" s="60">
        <f t="shared" si="2"/>
        <v>227.23543888433142</v>
      </c>
      <c r="H36" s="60">
        <f t="shared" si="3"/>
        <v>8.7929794389819538</v>
      </c>
      <c r="I36" s="118">
        <f t="shared" si="4"/>
        <v>45638</v>
      </c>
      <c r="J36" s="60">
        <f t="shared" si="5"/>
        <v>200.43391188251002</v>
      </c>
      <c r="K36" s="48">
        <f t="shared" si="6"/>
        <v>7.2231683306216246</v>
      </c>
    </row>
    <row r="37" spans="1:11" s="10" customFormat="1" ht="11.4">
      <c r="A37" s="180"/>
      <c r="B37" s="36" t="s">
        <v>64</v>
      </c>
      <c r="C37" s="170">
        <f>SUM(В.Търново:Сухиндол!C37)</f>
        <v>291</v>
      </c>
      <c r="D37" s="169">
        <f t="shared" si="0"/>
        <v>8.2920157291844756</v>
      </c>
      <c r="E37" s="169">
        <f t="shared" si="1"/>
        <v>0.21701842046386755</v>
      </c>
      <c r="F37" s="170">
        <f>SUM(В.Търново:Сухиндол!F37)</f>
        <v>6168</v>
      </c>
      <c r="G37" s="169">
        <f t="shared" si="2"/>
        <v>32.024589568124945</v>
      </c>
      <c r="H37" s="169">
        <f t="shared" si="3"/>
        <v>1.2392061687072315</v>
      </c>
      <c r="I37" s="171">
        <f t="shared" si="4"/>
        <v>6459</v>
      </c>
      <c r="J37" s="169">
        <f t="shared" si="5"/>
        <v>28.366769728058465</v>
      </c>
      <c r="K37" s="172">
        <f t="shared" si="6"/>
        <v>1.022271884120362</v>
      </c>
    </row>
    <row r="38" spans="1:11" s="10" customFormat="1" ht="12" thickBot="1">
      <c r="A38" s="181"/>
      <c r="B38" s="82" t="s">
        <v>65</v>
      </c>
      <c r="C38" s="170">
        <f>SUM(В.Търново:Сухиндол!C38)</f>
        <v>538</v>
      </c>
      <c r="D38" s="173">
        <f t="shared" si="0"/>
        <v>15.330255884196729</v>
      </c>
      <c r="E38" s="173">
        <f t="shared" si="1"/>
        <v>0.401223059139384</v>
      </c>
      <c r="F38" s="174">
        <f>SUM(В.Търново:Сухиндол!F38)</f>
        <v>4180</v>
      </c>
      <c r="G38" s="173">
        <f t="shared" si="2"/>
        <v>21.702786056219562</v>
      </c>
      <c r="H38" s="173">
        <f t="shared" si="3"/>
        <v>0.83979925181521198</v>
      </c>
      <c r="I38" s="175">
        <f t="shared" si="4"/>
        <v>4718</v>
      </c>
      <c r="J38" s="173">
        <f t="shared" si="5"/>
        <v>20.720609936055091</v>
      </c>
      <c r="K38" s="176">
        <f t="shared" si="6"/>
        <v>0.74672220920883536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134090</v>
      </c>
      <c r="D39" s="146">
        <f t="shared" si="0"/>
        <v>3820.88106228985</v>
      </c>
      <c r="E39" s="146">
        <f t="shared" si="1"/>
        <v>100</v>
      </c>
      <c r="F39" s="149">
        <f>F7+F9+F11+F12+SUM(F14:F18)+F22+SUM(F26:F29)+SUM(F31:F36)</f>
        <v>497738</v>
      </c>
      <c r="G39" s="146">
        <f t="shared" si="2"/>
        <v>2584.2826138877062</v>
      </c>
      <c r="H39" s="146">
        <f t="shared" si="3"/>
        <v>100</v>
      </c>
      <c r="I39" s="149">
        <f>I7+I9+I11+I12+SUM(I14:I18)+I22+SUM(I26:I29)+SUM(I31:I36)</f>
        <v>631828</v>
      </c>
      <c r="J39" s="146">
        <f t="shared" si="5"/>
        <v>2774.8752722928816</v>
      </c>
      <c r="K39" s="148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0"/>
    </row>
    <row r="43" spans="1:11">
      <c r="A43" s="99"/>
      <c r="B43" s="101"/>
    </row>
  </sheetData>
  <mergeCells count="13">
    <mergeCell ref="A4:C4"/>
    <mergeCell ref="C5:E5"/>
    <mergeCell ref="F5:H5"/>
    <mergeCell ref="I5:K5"/>
    <mergeCell ref="A36:A38"/>
    <mergeCell ref="A29:A30"/>
    <mergeCell ref="A5:A6"/>
    <mergeCell ref="B5:B6"/>
    <mergeCell ref="A22:A25"/>
    <mergeCell ref="A7:A8"/>
    <mergeCell ref="A9:A10"/>
    <mergeCell ref="A12:A13"/>
    <mergeCell ref="A18:A21"/>
  </mergeCells>
  <phoneticPr fontId="0" type="noConversion"/>
  <printOptions horizontalCentered="1" verticalCentered="1"/>
  <pageMargins left="0.35433070866141736" right="0.35433070866141736" top="0.19685039370078741" bottom="0.39370078740157483" header="0" footer="0"/>
  <pageSetup paperSize="9" scale="97" fitToHeight="0" orientation="landscape" blackAndWhite="1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79998168889431442"/>
  </sheetPr>
  <dimension ref="A1:K43"/>
  <sheetViews>
    <sheetView workbookViewId="0">
      <pane ySplit="6" topLeftCell="A7" activePane="bottomLeft" state="frozen"/>
      <selection activeCell="A4" sqref="A4:C4"/>
      <selection pane="bottomLeft" activeCell="A4" sqref="A4:C4"/>
    </sheetView>
  </sheetViews>
  <sheetFormatPr defaultRowHeight="13.2"/>
  <cols>
    <col min="1" max="1" width="7.6640625" style="41" customWidth="1"/>
    <col min="2" max="2" width="53.6640625" style="1" customWidth="1"/>
    <col min="3" max="3" width="9.109375" style="104" customWidth="1"/>
    <col min="4" max="4" width="10.44140625" style="1" customWidth="1"/>
    <col min="5" max="5" width="8.88671875" style="1"/>
    <col min="6" max="6" width="9.109375" style="104" customWidth="1"/>
    <col min="7" max="7" width="10.44140625" style="1" customWidth="1"/>
    <col min="8" max="8" width="8.88671875" style="1"/>
    <col min="9" max="9" width="9.5546875" style="106" bestFit="1" customWidth="1"/>
    <col min="10" max="10" width="10" style="1" customWidth="1"/>
    <col min="11" max="16384" width="8.88671875" style="1"/>
  </cols>
  <sheetData>
    <row r="1" spans="1:11" ht="7.8" customHeight="1"/>
    <row r="2" spans="1:11" ht="13.5" customHeight="1">
      <c r="A2" s="42" t="s">
        <v>69</v>
      </c>
      <c r="C2" s="1"/>
      <c r="F2" s="1"/>
      <c r="I2" s="1"/>
    </row>
    <row r="3" spans="1:11" ht="10.199999999999999" customHeight="1">
      <c r="A3" s="23"/>
      <c r="B3" s="3"/>
      <c r="C3" s="107"/>
      <c r="D3" s="3"/>
      <c r="E3" s="3"/>
      <c r="F3" s="107"/>
      <c r="G3" s="3"/>
      <c r="H3" s="120"/>
      <c r="I3" s="142"/>
      <c r="J3" s="120"/>
      <c r="K3" s="120"/>
    </row>
    <row r="4" spans="1:11" ht="13.8">
      <c r="A4" s="178" t="s">
        <v>66</v>
      </c>
      <c r="B4" s="178"/>
      <c r="C4" s="178"/>
      <c r="D4" s="112">
        <v>6166.5</v>
      </c>
      <c r="E4" s="126"/>
      <c r="F4" s="7"/>
      <c r="G4" s="112">
        <v>34170</v>
      </c>
      <c r="H4" s="126"/>
      <c r="I4" s="7"/>
      <c r="J4" s="112">
        <f>SUM(D4:G4)</f>
        <v>40336.5</v>
      </c>
    </row>
    <row r="5" spans="1:11" ht="20.399999999999999" customHeight="1">
      <c r="A5" s="197" t="s">
        <v>68</v>
      </c>
      <c r="B5" s="187" t="s">
        <v>53</v>
      </c>
      <c r="C5" s="182" t="s">
        <v>0</v>
      </c>
      <c r="D5" s="183"/>
      <c r="E5" s="184"/>
      <c r="F5" s="194" t="s">
        <v>1</v>
      </c>
      <c r="G5" s="195"/>
      <c r="H5" s="196"/>
      <c r="I5" s="194" t="s">
        <v>2</v>
      </c>
      <c r="J5" s="195"/>
      <c r="K5" s="196"/>
    </row>
    <row r="6" spans="1:11" ht="39.75" customHeight="1" thickBot="1">
      <c r="A6" s="198"/>
      <c r="B6" s="188"/>
      <c r="C6" s="26" t="s">
        <v>3</v>
      </c>
      <c r="D6" s="25" t="s">
        <v>4</v>
      </c>
      <c r="E6" s="25" t="s">
        <v>5</v>
      </c>
      <c r="F6" s="26" t="s">
        <v>3</v>
      </c>
      <c r="G6" s="25" t="s">
        <v>4</v>
      </c>
      <c r="H6" s="25" t="s">
        <v>5</v>
      </c>
      <c r="I6" s="25" t="s">
        <v>3</v>
      </c>
      <c r="J6" s="25" t="s">
        <v>4</v>
      </c>
      <c r="K6" s="25" t="s">
        <v>5</v>
      </c>
    </row>
    <row r="7" spans="1:11" ht="15" customHeight="1">
      <c r="A7" s="192" t="s">
        <v>6</v>
      </c>
      <c r="B7" s="46" t="s">
        <v>7</v>
      </c>
      <c r="C7" s="55">
        <v>3818</v>
      </c>
      <c r="D7" s="69">
        <f t="shared" ref="D7:D39" si="0">C7*1000/$D$4</f>
        <v>619.15186896943158</v>
      </c>
      <c r="E7" s="69">
        <f t="shared" ref="E7:E35" si="1">C7*100/C$39</f>
        <v>14.25105445858684</v>
      </c>
      <c r="F7" s="55">
        <v>2114</v>
      </c>
      <c r="G7" s="69">
        <f t="shared" ref="G7:G39" si="2">F7*1000/$G$4</f>
        <v>61.867134913666959</v>
      </c>
      <c r="H7" s="69">
        <f t="shared" ref="H7:H35" si="3">F7*100/F$39</f>
        <v>1.8868261335237415</v>
      </c>
      <c r="I7" s="143">
        <f t="shared" ref="I7:I38" si="4">C7+F7</f>
        <v>5932</v>
      </c>
      <c r="J7" s="69">
        <f t="shared" ref="J7:J39" si="5">I7*1000/$J$4</f>
        <v>147.06283390973437</v>
      </c>
      <c r="K7" s="70">
        <f t="shared" ref="K7:K35" si="6">I7*100/I$39</f>
        <v>4.2728209117560203</v>
      </c>
    </row>
    <row r="8" spans="1:11" s="10" customFormat="1" ht="12" thickBot="1">
      <c r="A8" s="193"/>
      <c r="B8" s="57" t="s">
        <v>8</v>
      </c>
      <c r="C8" s="88">
        <v>6</v>
      </c>
      <c r="D8" s="18">
        <f t="shared" si="0"/>
        <v>0.97299927025054733</v>
      </c>
      <c r="E8" s="18">
        <f t="shared" si="1"/>
        <v>2.2395580605427196E-2</v>
      </c>
      <c r="F8" s="88">
        <v>7</v>
      </c>
      <c r="G8" s="18">
        <f t="shared" si="2"/>
        <v>0.2048580626280363</v>
      </c>
      <c r="H8" s="18">
        <f t="shared" si="3"/>
        <v>6.247768654052124E-3</v>
      </c>
      <c r="I8" s="162">
        <f t="shared" si="4"/>
        <v>13</v>
      </c>
      <c r="J8" s="18">
        <f t="shared" si="5"/>
        <v>0.32228874592490675</v>
      </c>
      <c r="K8" s="64">
        <f t="shared" si="6"/>
        <v>9.3639028747181819E-3</v>
      </c>
    </row>
    <row r="9" spans="1:11" ht="13.8">
      <c r="A9" s="192" t="s">
        <v>9</v>
      </c>
      <c r="B9" s="46" t="s">
        <v>10</v>
      </c>
      <c r="C9" s="55">
        <v>65</v>
      </c>
      <c r="D9" s="69">
        <f t="shared" si="0"/>
        <v>10.540825427714262</v>
      </c>
      <c r="E9" s="69">
        <f t="shared" si="1"/>
        <v>0.24261878989212796</v>
      </c>
      <c r="F9" s="55">
        <v>2152</v>
      </c>
      <c r="G9" s="69">
        <f t="shared" si="2"/>
        <v>62.979221539362015</v>
      </c>
      <c r="H9" s="69">
        <f t="shared" si="3"/>
        <v>1.9207425919314531</v>
      </c>
      <c r="I9" s="143">
        <f t="shared" si="4"/>
        <v>2217</v>
      </c>
      <c r="J9" s="69">
        <f t="shared" si="5"/>
        <v>54.962626901193708</v>
      </c>
      <c r="K9" s="70">
        <f t="shared" si="6"/>
        <v>1.5969055902500162</v>
      </c>
    </row>
    <row r="10" spans="1:11" s="10" customFormat="1" ht="12" thickBot="1">
      <c r="A10" s="193"/>
      <c r="B10" s="57" t="s">
        <v>11</v>
      </c>
      <c r="C10" s="88">
        <v>4</v>
      </c>
      <c r="D10" s="18">
        <f t="shared" si="0"/>
        <v>0.64866618016703159</v>
      </c>
      <c r="E10" s="18">
        <f t="shared" si="1"/>
        <v>1.4930387070284797E-2</v>
      </c>
      <c r="F10" s="88">
        <v>639</v>
      </c>
      <c r="G10" s="18">
        <f t="shared" si="2"/>
        <v>18.700614574187885</v>
      </c>
      <c r="H10" s="18">
        <f t="shared" si="3"/>
        <v>0.57033202427704388</v>
      </c>
      <c r="I10" s="162">
        <f t="shared" si="4"/>
        <v>643</v>
      </c>
      <c r="J10" s="18">
        <f t="shared" si="5"/>
        <v>15.940897202285772</v>
      </c>
      <c r="K10" s="64">
        <f t="shared" si="6"/>
        <v>0.46315304218798398</v>
      </c>
    </row>
    <row r="11" spans="1:11" ht="17.25" customHeight="1" thickBot="1">
      <c r="A11" s="154" t="s">
        <v>12</v>
      </c>
      <c r="B11" s="34" t="s">
        <v>13</v>
      </c>
      <c r="C11" s="75">
        <v>50</v>
      </c>
      <c r="D11" s="79">
        <f t="shared" si="0"/>
        <v>8.1083272520878946</v>
      </c>
      <c r="E11" s="79">
        <f t="shared" si="1"/>
        <v>0.18662983837855995</v>
      </c>
      <c r="F11" s="75">
        <v>221</v>
      </c>
      <c r="G11" s="79">
        <f t="shared" si="2"/>
        <v>6.4676616915422889</v>
      </c>
      <c r="H11" s="79">
        <f t="shared" si="3"/>
        <v>0.19725098179221706</v>
      </c>
      <c r="I11" s="144">
        <f t="shared" si="4"/>
        <v>271</v>
      </c>
      <c r="J11" s="79">
        <f t="shared" si="5"/>
        <v>6.7184807804345938</v>
      </c>
      <c r="K11" s="80">
        <f t="shared" si="6"/>
        <v>0.1952013599268175</v>
      </c>
    </row>
    <row r="12" spans="1:11" ht="24" customHeight="1">
      <c r="A12" s="192" t="s">
        <v>14</v>
      </c>
      <c r="B12" s="46" t="s">
        <v>55</v>
      </c>
      <c r="C12" s="55">
        <v>124</v>
      </c>
      <c r="D12" s="69">
        <f t="shared" si="0"/>
        <v>20.108651585177977</v>
      </c>
      <c r="E12" s="69">
        <f t="shared" si="1"/>
        <v>0.46284199917882873</v>
      </c>
      <c r="F12" s="55">
        <v>8005</v>
      </c>
      <c r="G12" s="69">
        <f t="shared" si="2"/>
        <v>234.26982733391864</v>
      </c>
      <c r="H12" s="69">
        <f t="shared" si="3"/>
        <v>7.144769725098179</v>
      </c>
      <c r="I12" s="143">
        <f t="shared" si="4"/>
        <v>8129</v>
      </c>
      <c r="J12" s="69">
        <f t="shared" si="5"/>
        <v>201.52963197104359</v>
      </c>
      <c r="K12" s="70">
        <f t="shared" si="6"/>
        <v>5.855320497583393</v>
      </c>
    </row>
    <row r="13" spans="1:11" s="10" customFormat="1" ht="15" customHeight="1" thickBot="1">
      <c r="A13" s="193"/>
      <c r="B13" s="82" t="s">
        <v>16</v>
      </c>
      <c r="C13" s="88">
        <v>45</v>
      </c>
      <c r="D13" s="18">
        <f t="shared" si="0"/>
        <v>7.2974945268791052</v>
      </c>
      <c r="E13" s="18">
        <f t="shared" si="1"/>
        <v>0.16796685454070398</v>
      </c>
      <c r="F13" s="88">
        <v>4958</v>
      </c>
      <c r="G13" s="18">
        <f t="shared" si="2"/>
        <v>145.09803921568627</v>
      </c>
      <c r="H13" s="18">
        <f t="shared" si="3"/>
        <v>4.4252052838272045</v>
      </c>
      <c r="I13" s="162">
        <f t="shared" si="4"/>
        <v>5003</v>
      </c>
      <c r="J13" s="18">
        <f t="shared" si="5"/>
        <v>124.03158429710064</v>
      </c>
      <c r="K13" s="64">
        <f t="shared" si="6"/>
        <v>3.6036620063242357</v>
      </c>
    </row>
    <row r="14" spans="1:11" ht="16.5" customHeight="1" thickBot="1">
      <c r="A14" s="155" t="s">
        <v>17</v>
      </c>
      <c r="B14" s="29" t="s">
        <v>18</v>
      </c>
      <c r="C14" s="75">
        <v>159</v>
      </c>
      <c r="D14" s="79">
        <f t="shared" si="0"/>
        <v>25.784480661639503</v>
      </c>
      <c r="E14" s="79">
        <f t="shared" si="1"/>
        <v>0.59348288604382071</v>
      </c>
      <c r="F14" s="75">
        <v>2559</v>
      </c>
      <c r="G14" s="79">
        <f t="shared" si="2"/>
        <v>74.89025460930641</v>
      </c>
      <c r="H14" s="79">
        <f t="shared" si="3"/>
        <v>2.2840057122456265</v>
      </c>
      <c r="I14" s="144">
        <f t="shared" si="4"/>
        <v>2718</v>
      </c>
      <c r="J14" s="79">
        <f t="shared" si="5"/>
        <v>67.383139340299735</v>
      </c>
      <c r="K14" s="80">
        <f t="shared" si="6"/>
        <v>1.9577760010372323</v>
      </c>
    </row>
    <row r="15" spans="1:11" ht="15" customHeight="1" thickBot="1">
      <c r="A15" s="155" t="s">
        <v>19</v>
      </c>
      <c r="B15" s="29" t="s">
        <v>20</v>
      </c>
      <c r="C15" s="75">
        <v>151</v>
      </c>
      <c r="D15" s="79">
        <f t="shared" si="0"/>
        <v>24.487148301305442</v>
      </c>
      <c r="E15" s="79">
        <f t="shared" si="1"/>
        <v>0.56362211190325107</v>
      </c>
      <c r="F15" s="75">
        <v>4186</v>
      </c>
      <c r="G15" s="79">
        <f t="shared" si="2"/>
        <v>122.5051214515657</v>
      </c>
      <c r="H15" s="79">
        <f t="shared" si="3"/>
        <v>3.7361656551231701</v>
      </c>
      <c r="I15" s="144">
        <f t="shared" si="4"/>
        <v>4337</v>
      </c>
      <c r="J15" s="79">
        <f t="shared" si="5"/>
        <v>107.52048392894773</v>
      </c>
      <c r="K15" s="80">
        <f t="shared" si="6"/>
        <v>3.1239420590502123</v>
      </c>
    </row>
    <row r="16" spans="1:11" ht="14.25" customHeight="1" thickBot="1">
      <c r="A16" s="154" t="s">
        <v>21</v>
      </c>
      <c r="B16" s="34" t="s">
        <v>22</v>
      </c>
      <c r="C16" s="75">
        <v>1265</v>
      </c>
      <c r="D16" s="79">
        <f t="shared" si="0"/>
        <v>205.14067947782374</v>
      </c>
      <c r="E16" s="79">
        <f t="shared" si="1"/>
        <v>4.7217349109775668</v>
      </c>
      <c r="F16" s="75">
        <v>8651</v>
      </c>
      <c r="G16" s="79">
        <f t="shared" si="2"/>
        <v>253.17529997073456</v>
      </c>
      <c r="H16" s="79">
        <f t="shared" si="3"/>
        <v>7.7213495180292755</v>
      </c>
      <c r="I16" s="144">
        <f t="shared" si="4"/>
        <v>9916</v>
      </c>
      <c r="J16" s="79">
        <f t="shared" si="5"/>
        <v>245.83193881472116</v>
      </c>
      <c r="K16" s="80">
        <f t="shared" si="6"/>
        <v>7.1424969927465769</v>
      </c>
    </row>
    <row r="17" spans="1:11" ht="15" customHeight="1" thickBot="1">
      <c r="A17" s="155" t="s">
        <v>23</v>
      </c>
      <c r="B17" s="29" t="s">
        <v>24</v>
      </c>
      <c r="C17" s="75">
        <v>256</v>
      </c>
      <c r="D17" s="79">
        <f t="shared" si="0"/>
        <v>41.514635530690022</v>
      </c>
      <c r="E17" s="79">
        <f t="shared" si="1"/>
        <v>0.955544772498227</v>
      </c>
      <c r="F17" s="75">
        <v>3070</v>
      </c>
      <c r="G17" s="79">
        <f t="shared" si="2"/>
        <v>89.844893181153054</v>
      </c>
      <c r="H17" s="79">
        <f t="shared" si="3"/>
        <v>2.7400928239914317</v>
      </c>
      <c r="I17" s="144">
        <f t="shared" si="4"/>
        <v>3326</v>
      </c>
      <c r="J17" s="79">
        <f t="shared" si="5"/>
        <v>82.456336072787678</v>
      </c>
      <c r="K17" s="80">
        <f t="shared" si="6"/>
        <v>2.3957185354855906</v>
      </c>
    </row>
    <row r="18" spans="1:11" ht="15.75" customHeight="1">
      <c r="A18" s="189" t="s">
        <v>25</v>
      </c>
      <c r="B18" s="83" t="s">
        <v>26</v>
      </c>
      <c r="C18" s="55">
        <v>50</v>
      </c>
      <c r="D18" s="69">
        <f t="shared" si="0"/>
        <v>8.1083272520878946</v>
      </c>
      <c r="E18" s="69">
        <f t="shared" si="1"/>
        <v>0.18662983837855995</v>
      </c>
      <c r="F18" s="55">
        <v>28583</v>
      </c>
      <c r="G18" s="69">
        <f t="shared" si="2"/>
        <v>836.49400058530875</v>
      </c>
      <c r="H18" s="69">
        <f t="shared" si="3"/>
        <v>25.511424491253123</v>
      </c>
      <c r="I18" s="143">
        <f t="shared" si="4"/>
        <v>28633</v>
      </c>
      <c r="J18" s="69">
        <f t="shared" si="5"/>
        <v>709.85335862060413</v>
      </c>
      <c r="K18" s="70">
        <f t="shared" si="6"/>
        <v>20.624356231677364</v>
      </c>
    </row>
    <row r="19" spans="1:11" s="10" customFormat="1" ht="11.4">
      <c r="A19" s="190"/>
      <c r="B19" s="38" t="s">
        <v>27</v>
      </c>
      <c r="C19" s="163">
        <v>9</v>
      </c>
      <c r="D19" s="11">
        <f t="shared" si="0"/>
        <v>1.4594989053758209</v>
      </c>
      <c r="E19" s="11">
        <f t="shared" si="1"/>
        <v>3.3593370908140796E-2</v>
      </c>
      <c r="F19" s="163">
        <v>22775</v>
      </c>
      <c r="G19" s="11">
        <f t="shared" si="2"/>
        <v>666.52033947907523</v>
      </c>
      <c r="H19" s="11">
        <f t="shared" si="3"/>
        <v>20.32756158514816</v>
      </c>
      <c r="I19" s="165">
        <f t="shared" si="4"/>
        <v>22784</v>
      </c>
      <c r="J19" s="11">
        <f t="shared" si="5"/>
        <v>564.8482143963904</v>
      </c>
      <c r="K19" s="86">
        <f t="shared" si="6"/>
        <v>16.411320238275312</v>
      </c>
    </row>
    <row r="20" spans="1:11" s="10" customFormat="1" ht="11.4">
      <c r="A20" s="190"/>
      <c r="B20" s="37" t="s">
        <v>56</v>
      </c>
      <c r="C20" s="165"/>
      <c r="D20" s="11">
        <f t="shared" si="0"/>
        <v>0</v>
      </c>
      <c r="E20" s="11">
        <f t="shared" si="1"/>
        <v>0</v>
      </c>
      <c r="F20" s="163">
        <v>1125</v>
      </c>
      <c r="G20" s="11">
        <f t="shared" si="2"/>
        <v>32.92361720807726</v>
      </c>
      <c r="H20" s="11">
        <f t="shared" si="3"/>
        <v>1.0041056765440914</v>
      </c>
      <c r="I20" s="165">
        <f t="shared" si="4"/>
        <v>1125</v>
      </c>
      <c r="J20" s="11">
        <f t="shared" si="5"/>
        <v>27.890372243501542</v>
      </c>
      <c r="K20" s="86">
        <f t="shared" si="6"/>
        <v>0.81033774877368892</v>
      </c>
    </row>
    <row r="21" spans="1:11" s="10" customFormat="1" ht="12" thickBot="1">
      <c r="A21" s="191"/>
      <c r="B21" s="57" t="s">
        <v>28</v>
      </c>
      <c r="C21" s="162"/>
      <c r="D21" s="18">
        <f t="shared" si="0"/>
        <v>0</v>
      </c>
      <c r="E21" s="18">
        <f t="shared" si="1"/>
        <v>0</v>
      </c>
      <c r="F21" s="88">
        <v>1432</v>
      </c>
      <c r="G21" s="18">
        <f t="shared" si="2"/>
        <v>41.908106526192569</v>
      </c>
      <c r="H21" s="18">
        <f t="shared" si="3"/>
        <v>1.2781149589432346</v>
      </c>
      <c r="I21" s="162">
        <f t="shared" si="4"/>
        <v>1432</v>
      </c>
      <c r="J21" s="18">
        <f t="shared" si="5"/>
        <v>35.501344935728184</v>
      </c>
      <c r="K21" s="64">
        <f t="shared" si="6"/>
        <v>1.0314699166612644</v>
      </c>
    </row>
    <row r="22" spans="1:11" ht="20.25" customHeight="1">
      <c r="A22" s="189" t="s">
        <v>29</v>
      </c>
      <c r="B22" s="83" t="s">
        <v>30</v>
      </c>
      <c r="C22" s="55">
        <v>13437</v>
      </c>
      <c r="D22" s="69">
        <f t="shared" si="0"/>
        <v>2179.0318657261009</v>
      </c>
      <c r="E22" s="69">
        <f t="shared" si="1"/>
        <v>50.154902765854203</v>
      </c>
      <c r="F22" s="55">
        <v>7568</v>
      </c>
      <c r="G22" s="69">
        <f t="shared" si="2"/>
        <v>221.48083113842551</v>
      </c>
      <c r="H22" s="69">
        <f t="shared" si="3"/>
        <v>6.754730453409497</v>
      </c>
      <c r="I22" s="143">
        <f t="shared" si="4"/>
        <v>21005</v>
      </c>
      <c r="J22" s="69">
        <f t="shared" si="5"/>
        <v>520.74423908866663</v>
      </c>
      <c r="K22" s="70">
        <f t="shared" si="6"/>
        <v>15.129906144881186</v>
      </c>
    </row>
    <row r="23" spans="1:11" s="10" customFormat="1" ht="11.4">
      <c r="A23" s="190"/>
      <c r="B23" s="38" t="s">
        <v>31</v>
      </c>
      <c r="C23" s="163">
        <v>10526</v>
      </c>
      <c r="D23" s="11">
        <f t="shared" si="0"/>
        <v>1706.9650531095435</v>
      </c>
      <c r="E23" s="11">
        <f t="shared" si="1"/>
        <v>39.289313575454443</v>
      </c>
      <c r="F23" s="163">
        <v>2832</v>
      </c>
      <c r="G23" s="11">
        <f t="shared" si="2"/>
        <v>82.879719051799825</v>
      </c>
      <c r="H23" s="11">
        <f t="shared" si="3"/>
        <v>2.5276686897536593</v>
      </c>
      <c r="I23" s="165">
        <f t="shared" si="4"/>
        <v>13358</v>
      </c>
      <c r="J23" s="11">
        <f t="shared" si="5"/>
        <v>331.16408215883877</v>
      </c>
      <c r="K23" s="86">
        <f t="shared" si="6"/>
        <v>9.6217703538834982</v>
      </c>
    </row>
    <row r="24" spans="1:11" s="10" customFormat="1" ht="11.4">
      <c r="A24" s="190"/>
      <c r="B24" s="37" t="s">
        <v>51</v>
      </c>
      <c r="C24" s="163">
        <v>108</v>
      </c>
      <c r="D24" s="11">
        <f t="shared" si="0"/>
        <v>17.513986864509853</v>
      </c>
      <c r="E24" s="11">
        <f t="shared" si="1"/>
        <v>0.4031204508976895</v>
      </c>
      <c r="F24" s="163">
        <v>935</v>
      </c>
      <c r="G24" s="11">
        <f t="shared" si="2"/>
        <v>27.363184079601989</v>
      </c>
      <c r="H24" s="11">
        <f t="shared" si="3"/>
        <v>0.83452338450553376</v>
      </c>
      <c r="I24" s="165">
        <f t="shared" si="4"/>
        <v>1043</v>
      </c>
      <c r="J24" s="11">
        <f t="shared" si="5"/>
        <v>25.857473999975209</v>
      </c>
      <c r="K24" s="86">
        <f t="shared" si="6"/>
        <v>0.75127313064085111</v>
      </c>
    </row>
    <row r="25" spans="1:11" s="10" customFormat="1" ht="12" thickBot="1">
      <c r="A25" s="191"/>
      <c r="B25" s="82" t="s">
        <v>52</v>
      </c>
      <c r="C25" s="88">
        <v>1992</v>
      </c>
      <c r="D25" s="18">
        <f t="shared" si="0"/>
        <v>323.03575772318169</v>
      </c>
      <c r="E25" s="18">
        <f t="shared" si="1"/>
        <v>7.4353327610018294</v>
      </c>
      <c r="F25" s="88">
        <v>1678</v>
      </c>
      <c r="G25" s="18">
        <f t="shared" si="2"/>
        <v>49.10740415569213</v>
      </c>
      <c r="H25" s="18">
        <f t="shared" si="3"/>
        <v>1.4976794002142093</v>
      </c>
      <c r="I25" s="162">
        <f t="shared" si="4"/>
        <v>3670</v>
      </c>
      <c r="J25" s="18">
        <f t="shared" si="5"/>
        <v>90.984592118800592</v>
      </c>
      <c r="K25" s="64">
        <f t="shared" si="6"/>
        <v>2.6435018115550561</v>
      </c>
    </row>
    <row r="26" spans="1:11" ht="15" customHeight="1" thickBot="1">
      <c r="A26" s="154" t="s">
        <v>32</v>
      </c>
      <c r="B26" s="34" t="s">
        <v>33</v>
      </c>
      <c r="C26" s="75">
        <v>619</v>
      </c>
      <c r="D26" s="79">
        <f t="shared" si="0"/>
        <v>100.38109138084813</v>
      </c>
      <c r="E26" s="79">
        <f t="shared" si="1"/>
        <v>2.3104773991265724</v>
      </c>
      <c r="F26" s="75">
        <v>4116</v>
      </c>
      <c r="G26" s="79">
        <f t="shared" si="2"/>
        <v>120.45654082528534</v>
      </c>
      <c r="H26" s="79">
        <f t="shared" si="3"/>
        <v>3.6736879685826489</v>
      </c>
      <c r="I26" s="144">
        <f t="shared" si="4"/>
        <v>4735</v>
      </c>
      <c r="J26" s="79">
        <f t="shared" si="5"/>
        <v>117.38747784264872</v>
      </c>
      <c r="K26" s="80">
        <f t="shared" si="6"/>
        <v>3.4106215470608148</v>
      </c>
    </row>
    <row r="27" spans="1:11" ht="14.4" thickBot="1">
      <c r="A27" s="154" t="s">
        <v>34</v>
      </c>
      <c r="B27" s="34" t="s">
        <v>35</v>
      </c>
      <c r="C27" s="75">
        <v>1297</v>
      </c>
      <c r="D27" s="79">
        <f t="shared" si="0"/>
        <v>210.33000891915998</v>
      </c>
      <c r="E27" s="79">
        <f t="shared" si="1"/>
        <v>4.8411780075398454</v>
      </c>
      <c r="F27" s="75">
        <v>2081</v>
      </c>
      <c r="G27" s="79">
        <f t="shared" si="2"/>
        <v>60.901375475563363</v>
      </c>
      <c r="H27" s="79">
        <f t="shared" si="3"/>
        <v>1.8573723670117814</v>
      </c>
      <c r="I27" s="144">
        <f t="shared" si="4"/>
        <v>3378</v>
      </c>
      <c r="J27" s="79">
        <f t="shared" si="5"/>
        <v>83.745491056487296</v>
      </c>
      <c r="K27" s="80">
        <f t="shared" si="6"/>
        <v>2.433174146984463</v>
      </c>
    </row>
    <row r="28" spans="1:11" ht="15.75" customHeight="1" thickBot="1">
      <c r="A28" s="154" t="s">
        <v>36</v>
      </c>
      <c r="B28" s="34" t="s">
        <v>60</v>
      </c>
      <c r="C28" s="75">
        <v>271</v>
      </c>
      <c r="D28" s="79">
        <f t="shared" si="0"/>
        <v>43.947133706316386</v>
      </c>
      <c r="E28" s="79">
        <f t="shared" si="1"/>
        <v>1.011533724011795</v>
      </c>
      <c r="F28" s="75">
        <v>11893</v>
      </c>
      <c r="G28" s="79">
        <f t="shared" si="2"/>
        <v>348.05384840503365</v>
      </c>
      <c r="H28" s="79">
        <f t="shared" si="3"/>
        <v>10.614958943234559</v>
      </c>
      <c r="I28" s="144">
        <f t="shared" si="4"/>
        <v>12164</v>
      </c>
      <c r="J28" s="79">
        <f t="shared" si="5"/>
        <v>301.56310041773582</v>
      </c>
      <c r="K28" s="80">
        <f t="shared" si="6"/>
        <v>8.7617318898516903</v>
      </c>
    </row>
    <row r="29" spans="1:11" ht="15" customHeight="1">
      <c r="A29" s="192" t="s">
        <v>38</v>
      </c>
      <c r="B29" s="83" t="s">
        <v>39</v>
      </c>
      <c r="C29" s="55">
        <v>542</v>
      </c>
      <c r="D29" s="69">
        <f t="shared" si="0"/>
        <v>87.894267412632772</v>
      </c>
      <c r="E29" s="69">
        <f t="shared" si="1"/>
        <v>2.02306744802359</v>
      </c>
      <c r="F29" s="55">
        <v>6188</v>
      </c>
      <c r="G29" s="69">
        <f t="shared" si="2"/>
        <v>181.09452736318408</v>
      </c>
      <c r="H29" s="69">
        <f t="shared" si="3"/>
        <v>5.5230274901820779</v>
      </c>
      <c r="I29" s="143">
        <f t="shared" si="4"/>
        <v>6730</v>
      </c>
      <c r="J29" s="69">
        <f t="shared" si="5"/>
        <v>166.84640462112478</v>
      </c>
      <c r="K29" s="70">
        <f t="shared" si="6"/>
        <v>4.8476204882194898</v>
      </c>
    </row>
    <row r="30" spans="1:11" s="10" customFormat="1" ht="12" thickBot="1">
      <c r="A30" s="193"/>
      <c r="B30" s="82" t="s">
        <v>40</v>
      </c>
      <c r="C30" s="88">
        <v>354</v>
      </c>
      <c r="D30" s="18">
        <f t="shared" si="0"/>
        <v>57.406956944782294</v>
      </c>
      <c r="E30" s="18">
        <f t="shared" si="1"/>
        <v>1.3213392557202046</v>
      </c>
      <c r="F30" s="88">
        <v>3120</v>
      </c>
      <c r="G30" s="18">
        <f t="shared" si="2"/>
        <v>91.308165057067598</v>
      </c>
      <c r="H30" s="18">
        <f t="shared" si="3"/>
        <v>2.7847197429489468</v>
      </c>
      <c r="I30" s="162">
        <f t="shared" si="4"/>
        <v>3474</v>
      </c>
      <c r="J30" s="18">
        <f t="shared" si="5"/>
        <v>86.125469487932762</v>
      </c>
      <c r="K30" s="64">
        <f t="shared" si="6"/>
        <v>2.5023229682131514</v>
      </c>
    </row>
    <row r="31" spans="1:11" ht="17.25" customHeight="1" thickBot="1">
      <c r="A31" s="154" t="s">
        <v>41</v>
      </c>
      <c r="B31" s="34" t="s">
        <v>42</v>
      </c>
      <c r="C31" s="75">
        <v>15</v>
      </c>
      <c r="D31" s="79">
        <f t="shared" si="0"/>
        <v>2.4324981756263684</v>
      </c>
      <c r="E31" s="79">
        <f t="shared" si="1"/>
        <v>5.5988951513567989E-2</v>
      </c>
      <c r="F31" s="75">
        <v>136</v>
      </c>
      <c r="G31" s="79">
        <f t="shared" si="2"/>
        <v>3.9800995024875623</v>
      </c>
      <c r="H31" s="79">
        <f t="shared" si="3"/>
        <v>0.12138521956444127</v>
      </c>
      <c r="I31" s="144">
        <f t="shared" si="4"/>
        <v>151</v>
      </c>
      <c r="J31" s="79">
        <f t="shared" si="5"/>
        <v>3.7435077411277629</v>
      </c>
      <c r="K31" s="80">
        <f t="shared" si="6"/>
        <v>0.10876533339095736</v>
      </c>
    </row>
    <row r="32" spans="1:11" ht="17.399999999999999" customHeight="1" thickBot="1">
      <c r="A32" s="154" t="s">
        <v>43</v>
      </c>
      <c r="B32" s="34" t="s">
        <v>61</v>
      </c>
      <c r="C32" s="75">
        <v>40</v>
      </c>
      <c r="D32" s="79">
        <f t="shared" si="0"/>
        <v>6.4866618016703157</v>
      </c>
      <c r="E32" s="79">
        <f t="shared" si="1"/>
        <v>0.14930387070284798</v>
      </c>
      <c r="F32" s="144"/>
      <c r="G32" s="79">
        <f t="shared" si="2"/>
        <v>0</v>
      </c>
      <c r="H32" s="79">
        <f t="shared" si="3"/>
        <v>0</v>
      </c>
      <c r="I32" s="144">
        <f t="shared" si="4"/>
        <v>40</v>
      </c>
      <c r="J32" s="79">
        <f t="shared" si="5"/>
        <v>0.99165767976894381</v>
      </c>
      <c r="K32" s="80">
        <f t="shared" si="6"/>
        <v>2.8812008845286716E-2</v>
      </c>
    </row>
    <row r="33" spans="1:11" ht="15.6" customHeight="1" thickBot="1">
      <c r="A33" s="154" t="s">
        <v>45</v>
      </c>
      <c r="B33" s="34" t="s">
        <v>46</v>
      </c>
      <c r="C33" s="75">
        <v>145</v>
      </c>
      <c r="D33" s="79">
        <f t="shared" si="0"/>
        <v>23.514149031054892</v>
      </c>
      <c r="E33" s="79">
        <f t="shared" si="1"/>
        <v>0.54122653129782394</v>
      </c>
      <c r="F33" s="75">
        <v>48</v>
      </c>
      <c r="G33" s="79">
        <f t="shared" si="2"/>
        <v>1.4047410008779631</v>
      </c>
      <c r="H33" s="79">
        <f t="shared" si="3"/>
        <v>4.2841842199214566E-2</v>
      </c>
      <c r="I33" s="144">
        <f t="shared" si="4"/>
        <v>193</v>
      </c>
      <c r="J33" s="79">
        <f t="shared" si="5"/>
        <v>4.784748304885154</v>
      </c>
      <c r="K33" s="80">
        <f t="shared" si="6"/>
        <v>0.13901794267850839</v>
      </c>
    </row>
    <row r="34" spans="1:11" ht="15.6" customHeight="1" thickBot="1">
      <c r="A34" s="154" t="s">
        <v>47</v>
      </c>
      <c r="B34" s="32" t="s">
        <v>48</v>
      </c>
      <c r="C34" s="75">
        <v>2731</v>
      </c>
      <c r="D34" s="91">
        <f t="shared" si="0"/>
        <v>442.8768345090408</v>
      </c>
      <c r="E34" s="91">
        <f t="shared" si="1"/>
        <v>10.193721772236945</v>
      </c>
      <c r="F34" s="75">
        <v>2806</v>
      </c>
      <c r="G34" s="91">
        <f t="shared" si="2"/>
        <v>82.118817676324255</v>
      </c>
      <c r="H34" s="91">
        <f t="shared" si="3"/>
        <v>2.5044626918957515</v>
      </c>
      <c r="I34" s="145">
        <f t="shared" si="4"/>
        <v>5537</v>
      </c>
      <c r="J34" s="91">
        <f t="shared" si="5"/>
        <v>137.27021432201605</v>
      </c>
      <c r="K34" s="92">
        <f t="shared" si="6"/>
        <v>3.9883023244088136</v>
      </c>
    </row>
    <row r="35" spans="1:11" ht="14.4" thickBot="1">
      <c r="A35" s="154" t="s">
        <v>49</v>
      </c>
      <c r="B35" s="32" t="s">
        <v>50</v>
      </c>
      <c r="C35" s="75">
        <v>1376</v>
      </c>
      <c r="D35" s="91">
        <f t="shared" si="0"/>
        <v>223.14116597745885</v>
      </c>
      <c r="E35" s="91">
        <f t="shared" si="1"/>
        <v>5.1360531521779702</v>
      </c>
      <c r="F35" s="75">
        <v>4606</v>
      </c>
      <c r="G35" s="91">
        <f t="shared" si="2"/>
        <v>134.79660520924787</v>
      </c>
      <c r="H35" s="91">
        <f t="shared" si="3"/>
        <v>4.1110317743662979</v>
      </c>
      <c r="I35" s="145">
        <f t="shared" si="4"/>
        <v>5982</v>
      </c>
      <c r="J35" s="91">
        <f t="shared" si="5"/>
        <v>148.30240600944555</v>
      </c>
      <c r="K35" s="92">
        <f t="shared" si="6"/>
        <v>4.3088359228126283</v>
      </c>
    </row>
    <row r="36" spans="1:11" ht="13.8">
      <c r="A36" s="179" t="s">
        <v>62</v>
      </c>
      <c r="B36" s="96" t="s">
        <v>63</v>
      </c>
      <c r="C36" s="55">
        <v>380</v>
      </c>
      <c r="D36" s="60">
        <f t="shared" si="0"/>
        <v>61.623287115867996</v>
      </c>
      <c r="E36" s="60">
        <f t="shared" ref="E36:E39" si="7">C36*100/C$39</f>
        <v>1.4183867716770557</v>
      </c>
      <c r="F36" s="55">
        <v>13057</v>
      </c>
      <c r="G36" s="60">
        <f t="shared" si="2"/>
        <v>382.11881767632428</v>
      </c>
      <c r="H36" s="60">
        <f t="shared" ref="H36:H39" si="8">F36*100/F$39</f>
        <v>11.653873616565512</v>
      </c>
      <c r="I36" s="118">
        <f t="shared" si="4"/>
        <v>13437</v>
      </c>
      <c r="J36" s="60">
        <f t="shared" si="5"/>
        <v>333.12260607638245</v>
      </c>
      <c r="K36" s="61">
        <f t="shared" ref="K36:K39" si="9">I36*100/I$39</f>
        <v>9.6786740713529404</v>
      </c>
    </row>
    <row r="37" spans="1:11" s="10" customFormat="1" ht="11.4">
      <c r="A37" s="180"/>
      <c r="B37" s="36" t="s">
        <v>64</v>
      </c>
      <c r="C37" s="170">
        <v>101</v>
      </c>
      <c r="D37" s="169">
        <f t="shared" si="0"/>
        <v>16.378821049217546</v>
      </c>
      <c r="E37" s="169">
        <f t="shared" si="7"/>
        <v>0.37699227352469111</v>
      </c>
      <c r="F37" s="170">
        <v>1690</v>
      </c>
      <c r="G37" s="169">
        <f t="shared" si="2"/>
        <v>49.458589405911617</v>
      </c>
      <c r="H37" s="169">
        <f t="shared" si="8"/>
        <v>1.5083898607640129</v>
      </c>
      <c r="I37" s="171">
        <f t="shared" si="4"/>
        <v>1791</v>
      </c>
      <c r="J37" s="169">
        <f t="shared" si="5"/>
        <v>44.401472611654455</v>
      </c>
      <c r="K37" s="172">
        <f t="shared" si="9"/>
        <v>1.2900576960477126</v>
      </c>
    </row>
    <row r="38" spans="1:11" s="10" customFormat="1" ht="12" thickBot="1">
      <c r="A38" s="181"/>
      <c r="B38" s="82" t="s">
        <v>65</v>
      </c>
      <c r="C38" s="88">
        <v>194</v>
      </c>
      <c r="D38" s="173">
        <f t="shared" si="0"/>
        <v>31.460309738101031</v>
      </c>
      <c r="E38" s="173">
        <f t="shared" si="7"/>
        <v>0.72412377290881269</v>
      </c>
      <c r="F38" s="174">
        <v>1781</v>
      </c>
      <c r="G38" s="173">
        <f t="shared" si="2"/>
        <v>52.121744220076089</v>
      </c>
      <c r="H38" s="173">
        <f t="shared" si="8"/>
        <v>1.5896108532666904</v>
      </c>
      <c r="I38" s="175">
        <f t="shared" si="4"/>
        <v>1975</v>
      </c>
      <c r="J38" s="173">
        <f t="shared" si="5"/>
        <v>48.963097938591595</v>
      </c>
      <c r="K38" s="176">
        <f t="shared" si="9"/>
        <v>1.4225929367360315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26791</v>
      </c>
      <c r="D39" s="146">
        <f t="shared" si="0"/>
        <v>4344.6039082137358</v>
      </c>
      <c r="E39" s="146">
        <f t="shared" si="7"/>
        <v>100</v>
      </c>
      <c r="F39" s="149">
        <f>F7+F9+F11+F12+SUM(F14:F18)+F22+SUM(F26:F29)+SUM(F31:F36)</f>
        <v>112040</v>
      </c>
      <c r="G39" s="146">
        <f t="shared" si="2"/>
        <v>3278.8996195493123</v>
      </c>
      <c r="H39" s="146">
        <f t="shared" si="8"/>
        <v>100</v>
      </c>
      <c r="I39" s="149">
        <f>I7+I9+I11+I12+SUM(I14:I18)+I22+SUM(I26:I29)+SUM(I31:I36)</f>
        <v>138831</v>
      </c>
      <c r="J39" s="146">
        <f t="shared" si="5"/>
        <v>3441.8206835000556</v>
      </c>
      <c r="K39" s="147">
        <f t="shared" si="9"/>
        <v>100</v>
      </c>
    </row>
    <row r="40" spans="1:11">
      <c r="A40" s="102"/>
      <c r="B40" s="100"/>
    </row>
    <row r="41" spans="1:11">
      <c r="A41" s="102"/>
      <c r="B41" s="103" t="s">
        <v>67</v>
      </c>
    </row>
    <row r="42" spans="1:11">
      <c r="A42" s="102"/>
      <c r="B42" s="101"/>
    </row>
    <row r="43" spans="1:11">
      <c r="A43" s="102"/>
      <c r="B43" s="101"/>
    </row>
  </sheetData>
  <mergeCells count="13">
    <mergeCell ref="A4:C4"/>
    <mergeCell ref="A36:A38"/>
    <mergeCell ref="C5:E5"/>
    <mergeCell ref="F5:H5"/>
    <mergeCell ref="I5:K5"/>
    <mergeCell ref="A5:A6"/>
    <mergeCell ref="B5:B6"/>
    <mergeCell ref="A22:A25"/>
    <mergeCell ref="A29:A30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43307086614173229" header="0" footer="0.19685039370078741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</sheetPr>
  <dimension ref="A1:K43"/>
  <sheetViews>
    <sheetView topLeftCell="A11" workbookViewId="0">
      <selection activeCell="A4" sqref="A4:C4"/>
    </sheetView>
  </sheetViews>
  <sheetFormatPr defaultRowHeight="13.2"/>
  <cols>
    <col min="1" max="1" width="7.6640625" style="39" customWidth="1"/>
    <col min="2" max="2" width="53.6640625" style="1" customWidth="1"/>
    <col min="3" max="3" width="9.109375" style="4" customWidth="1"/>
    <col min="4" max="4" width="10.44140625" style="1" customWidth="1"/>
    <col min="5" max="5" width="8.88671875" style="1"/>
    <col min="6" max="6" width="9.109375" style="4" customWidth="1"/>
    <col min="7" max="7" width="10.44140625" style="1" customWidth="1"/>
    <col min="8" max="9" width="8.88671875" style="1"/>
    <col min="10" max="10" width="10" style="1" customWidth="1"/>
    <col min="11" max="16384" width="8.88671875" style="1"/>
  </cols>
  <sheetData>
    <row r="1" spans="1:11" ht="7.8" customHeight="1"/>
    <row r="2" spans="1:11" ht="14.25" customHeight="1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20"/>
      <c r="I3" s="120"/>
      <c r="J3" s="120"/>
      <c r="K3" s="120"/>
    </row>
    <row r="4" spans="1:11" ht="13.5" customHeight="1">
      <c r="A4" s="178" t="s">
        <v>66</v>
      </c>
      <c r="B4" s="178"/>
      <c r="C4" s="178"/>
      <c r="D4" s="112">
        <v>1293</v>
      </c>
      <c r="E4" s="126"/>
      <c r="F4" s="126"/>
      <c r="G4" s="112">
        <v>7020.5</v>
      </c>
      <c r="H4" s="126"/>
      <c r="I4" s="126"/>
      <c r="J4" s="112">
        <f>SUM(D4:G4)</f>
        <v>8313.5</v>
      </c>
    </row>
    <row r="5" spans="1:11" ht="20.399999999999999" customHeight="1">
      <c r="A5" s="185" t="s">
        <v>68</v>
      </c>
      <c r="B5" s="187" t="s">
        <v>53</v>
      </c>
      <c r="C5" s="182" t="s">
        <v>0</v>
      </c>
      <c r="D5" s="183"/>
      <c r="E5" s="184"/>
      <c r="F5" s="194" t="s">
        <v>1</v>
      </c>
      <c r="G5" s="195"/>
      <c r="H5" s="196"/>
      <c r="I5" s="194" t="s">
        <v>2</v>
      </c>
      <c r="J5" s="195"/>
      <c r="K5" s="196"/>
    </row>
    <row r="6" spans="1:11" ht="26.25" customHeight="1" thickBot="1">
      <c r="A6" s="199"/>
      <c r="B6" s="188"/>
      <c r="C6" s="26" t="s">
        <v>3</v>
      </c>
      <c r="D6" s="25" t="s">
        <v>4</v>
      </c>
      <c r="E6" s="25" t="s">
        <v>5</v>
      </c>
      <c r="F6" s="26" t="s">
        <v>3</v>
      </c>
      <c r="G6" s="25" t="s">
        <v>4</v>
      </c>
      <c r="H6" s="25" t="s">
        <v>5</v>
      </c>
      <c r="I6" s="25" t="s">
        <v>3</v>
      </c>
      <c r="J6" s="25" t="s">
        <v>4</v>
      </c>
      <c r="K6" s="25" t="s">
        <v>5</v>
      </c>
    </row>
    <row r="7" spans="1:11" ht="18" customHeight="1">
      <c r="A7" s="192" t="s">
        <v>6</v>
      </c>
      <c r="B7" s="46" t="s">
        <v>7</v>
      </c>
      <c r="C7" s="55">
        <v>305</v>
      </c>
      <c r="D7" s="65">
        <f t="shared" ref="D7:D39" si="0">C7*1000/$D$4</f>
        <v>235.88553750966744</v>
      </c>
      <c r="E7" s="65">
        <f t="shared" ref="E7:E35" si="1">C7*100/C$39</f>
        <v>18.757687576875767</v>
      </c>
      <c r="F7" s="55">
        <v>727</v>
      </c>
      <c r="G7" s="65">
        <f t="shared" ref="G7:G39" si="2">F7*1000/$G$4</f>
        <v>103.55387792892245</v>
      </c>
      <c r="H7" s="65">
        <f t="shared" ref="H7:H35" si="3">F7*100/F$39</f>
        <v>7.0637388262728331</v>
      </c>
      <c r="I7" s="56">
        <f t="shared" ref="I7:I38" si="4">C7+F7</f>
        <v>1032</v>
      </c>
      <c r="J7" s="65">
        <f t="shared" ref="J7:J39" si="5">I7*1000/$J$4</f>
        <v>124.13544235279966</v>
      </c>
      <c r="K7" s="66">
        <f t="shared" ref="K7:K35" si="6">I7*100/I$39</f>
        <v>8.659171001845948</v>
      </c>
    </row>
    <row r="8" spans="1:11" s="10" customFormat="1" ht="12.6" thickBot="1">
      <c r="A8" s="193"/>
      <c r="B8" s="137" t="s">
        <v>8</v>
      </c>
      <c r="C8" s="161">
        <v>12</v>
      </c>
      <c r="D8" s="67">
        <f t="shared" si="0"/>
        <v>9.2807424593967518</v>
      </c>
      <c r="E8" s="67">
        <f t="shared" si="1"/>
        <v>0.73800738007380073</v>
      </c>
      <c r="F8" s="161">
        <v>18</v>
      </c>
      <c r="G8" s="67">
        <f t="shared" si="2"/>
        <v>2.5639199487216011</v>
      </c>
      <c r="H8" s="67">
        <f t="shared" si="3"/>
        <v>0.17489312087057909</v>
      </c>
      <c r="I8" s="162">
        <f t="shared" si="4"/>
        <v>30</v>
      </c>
      <c r="J8" s="67">
        <f t="shared" si="5"/>
        <v>3.6085884404883624</v>
      </c>
      <c r="K8" s="68">
        <f t="shared" si="6"/>
        <v>0.25172008726296358</v>
      </c>
    </row>
    <row r="9" spans="1:11" ht="13.8">
      <c r="A9" s="192" t="s">
        <v>9</v>
      </c>
      <c r="B9" s="46" t="s">
        <v>10</v>
      </c>
      <c r="C9" s="138">
        <v>10</v>
      </c>
      <c r="D9" s="65">
        <f t="shared" si="0"/>
        <v>7.7339520494972929</v>
      </c>
      <c r="E9" s="65">
        <f t="shared" si="1"/>
        <v>0.61500615006150061</v>
      </c>
      <c r="F9" s="55">
        <v>198</v>
      </c>
      <c r="G9" s="65">
        <f t="shared" si="2"/>
        <v>28.203119435937612</v>
      </c>
      <c r="H9" s="65">
        <f t="shared" si="3"/>
        <v>1.92382432957637</v>
      </c>
      <c r="I9" s="56">
        <f t="shared" si="4"/>
        <v>208</v>
      </c>
      <c r="J9" s="65">
        <f t="shared" si="5"/>
        <v>25.019546520719313</v>
      </c>
      <c r="K9" s="66">
        <f t="shared" si="6"/>
        <v>1.7452592716898809</v>
      </c>
    </row>
    <row r="10" spans="1:11" s="10" customFormat="1" ht="12.6" thickBot="1">
      <c r="A10" s="193"/>
      <c r="B10" s="137" t="s">
        <v>11</v>
      </c>
      <c r="C10" s="161">
        <v>2</v>
      </c>
      <c r="D10" s="67">
        <f t="shared" si="0"/>
        <v>1.5467904098994587</v>
      </c>
      <c r="E10" s="67">
        <f t="shared" si="1"/>
        <v>0.12300123001230012</v>
      </c>
      <c r="F10" s="161">
        <v>109</v>
      </c>
      <c r="G10" s="67">
        <f t="shared" si="2"/>
        <v>15.525959689480807</v>
      </c>
      <c r="H10" s="67">
        <f t="shared" si="3"/>
        <v>1.0590750097162844</v>
      </c>
      <c r="I10" s="162">
        <f t="shared" si="4"/>
        <v>111</v>
      </c>
      <c r="J10" s="67">
        <f t="shared" si="5"/>
        <v>13.35177722980694</v>
      </c>
      <c r="K10" s="68">
        <f t="shared" si="6"/>
        <v>0.93136432287296522</v>
      </c>
    </row>
    <row r="11" spans="1:11" ht="15" customHeight="1" thickBot="1">
      <c r="A11" s="154" t="s">
        <v>12</v>
      </c>
      <c r="B11" s="34" t="s">
        <v>13</v>
      </c>
      <c r="C11" s="75">
        <v>8</v>
      </c>
      <c r="D11" s="77">
        <f t="shared" si="0"/>
        <v>6.1871616395978348</v>
      </c>
      <c r="E11" s="77">
        <f t="shared" si="1"/>
        <v>0.49200492004920049</v>
      </c>
      <c r="F11" s="75">
        <v>61</v>
      </c>
      <c r="G11" s="77">
        <f t="shared" si="2"/>
        <v>8.6888398262232034</v>
      </c>
      <c r="H11" s="77">
        <f t="shared" si="3"/>
        <v>0.59269335406140689</v>
      </c>
      <c r="I11" s="76">
        <f t="shared" si="4"/>
        <v>69</v>
      </c>
      <c r="J11" s="77">
        <f t="shared" si="5"/>
        <v>8.2997534131232324</v>
      </c>
      <c r="K11" s="78">
        <f t="shared" si="6"/>
        <v>0.57895620070481624</v>
      </c>
    </row>
    <row r="12" spans="1:11" ht="29.4" customHeight="1">
      <c r="A12" s="192" t="s">
        <v>14</v>
      </c>
      <c r="B12" s="46" t="s">
        <v>57</v>
      </c>
      <c r="C12" s="55">
        <v>14</v>
      </c>
      <c r="D12" s="65">
        <f t="shared" si="0"/>
        <v>10.82753286929621</v>
      </c>
      <c r="E12" s="65">
        <f t="shared" si="1"/>
        <v>0.86100861008610086</v>
      </c>
      <c r="F12" s="55">
        <v>1085</v>
      </c>
      <c r="G12" s="65">
        <f t="shared" si="2"/>
        <v>154.54739690905205</v>
      </c>
      <c r="H12" s="65">
        <f t="shared" si="3"/>
        <v>10.542168674698795</v>
      </c>
      <c r="I12" s="56">
        <f t="shared" si="4"/>
        <v>1099</v>
      </c>
      <c r="J12" s="65">
        <f t="shared" si="5"/>
        <v>132.19462320322367</v>
      </c>
      <c r="K12" s="66">
        <f t="shared" si="6"/>
        <v>9.2213458633998986</v>
      </c>
    </row>
    <row r="13" spans="1:11" s="10" customFormat="1" ht="12.6" thickBot="1">
      <c r="A13" s="193"/>
      <c r="B13" s="137" t="s">
        <v>16</v>
      </c>
      <c r="C13" s="161">
        <v>4</v>
      </c>
      <c r="D13" s="67">
        <f t="shared" si="0"/>
        <v>3.0935808197989174</v>
      </c>
      <c r="E13" s="67">
        <f t="shared" si="1"/>
        <v>0.24600246002460024</v>
      </c>
      <c r="F13" s="161">
        <v>700</v>
      </c>
      <c r="G13" s="67">
        <f t="shared" si="2"/>
        <v>99.707998005840039</v>
      </c>
      <c r="H13" s="67">
        <f t="shared" si="3"/>
        <v>6.8013991449669646</v>
      </c>
      <c r="I13" s="162">
        <f t="shared" si="4"/>
        <v>704</v>
      </c>
      <c r="J13" s="67">
        <f t="shared" si="5"/>
        <v>84.681542070126909</v>
      </c>
      <c r="K13" s="68">
        <f t="shared" si="6"/>
        <v>5.9070313811042121</v>
      </c>
    </row>
    <row r="14" spans="1:11" ht="15" customHeight="1" thickBot="1">
      <c r="A14" s="155" t="s">
        <v>17</v>
      </c>
      <c r="B14" s="29" t="s">
        <v>18</v>
      </c>
      <c r="C14" s="75">
        <v>27</v>
      </c>
      <c r="D14" s="77">
        <f t="shared" si="0"/>
        <v>20.881670533642691</v>
      </c>
      <c r="E14" s="77">
        <f t="shared" si="1"/>
        <v>1.6605166051660516</v>
      </c>
      <c r="F14" s="75">
        <v>188</v>
      </c>
      <c r="G14" s="77">
        <f t="shared" si="2"/>
        <v>26.77871946442561</v>
      </c>
      <c r="H14" s="77">
        <f t="shared" si="3"/>
        <v>1.8266614846482705</v>
      </c>
      <c r="I14" s="76">
        <f t="shared" si="4"/>
        <v>215</v>
      </c>
      <c r="J14" s="77">
        <f t="shared" si="5"/>
        <v>25.861550490166596</v>
      </c>
      <c r="K14" s="78">
        <f t="shared" si="6"/>
        <v>1.8039939587179057</v>
      </c>
    </row>
    <row r="15" spans="1:11" ht="14.25" customHeight="1" thickBot="1">
      <c r="A15" s="155" t="s">
        <v>19</v>
      </c>
      <c r="B15" s="29" t="s">
        <v>20</v>
      </c>
      <c r="C15" s="75">
        <v>15</v>
      </c>
      <c r="D15" s="77">
        <f t="shared" si="0"/>
        <v>11.600928074245939</v>
      </c>
      <c r="E15" s="77">
        <f t="shared" si="1"/>
        <v>0.92250922509225097</v>
      </c>
      <c r="F15" s="75">
        <v>425</v>
      </c>
      <c r="G15" s="77">
        <f t="shared" si="2"/>
        <v>60.536998789260025</v>
      </c>
      <c r="H15" s="77">
        <f t="shared" si="3"/>
        <v>4.1294209094442289</v>
      </c>
      <c r="I15" s="76">
        <f t="shared" si="4"/>
        <v>440</v>
      </c>
      <c r="J15" s="77">
        <f t="shared" si="5"/>
        <v>52.925963793829311</v>
      </c>
      <c r="K15" s="78">
        <f t="shared" si="6"/>
        <v>3.6918946131901325</v>
      </c>
    </row>
    <row r="16" spans="1:11" ht="14.25" customHeight="1" thickBot="1">
      <c r="A16" s="154" t="s">
        <v>21</v>
      </c>
      <c r="B16" s="34" t="s">
        <v>22</v>
      </c>
      <c r="C16" s="75">
        <v>69</v>
      </c>
      <c r="D16" s="77">
        <f t="shared" si="0"/>
        <v>53.364269141531324</v>
      </c>
      <c r="E16" s="77">
        <f t="shared" si="1"/>
        <v>4.2435424354243541</v>
      </c>
      <c r="F16" s="75">
        <v>442</v>
      </c>
      <c r="G16" s="77">
        <f t="shared" si="2"/>
        <v>62.958478740830422</v>
      </c>
      <c r="H16" s="77">
        <f t="shared" si="3"/>
        <v>4.2945977458219975</v>
      </c>
      <c r="I16" s="76">
        <f t="shared" si="4"/>
        <v>511</v>
      </c>
      <c r="J16" s="77">
        <f t="shared" si="5"/>
        <v>61.466289769651773</v>
      </c>
      <c r="K16" s="78">
        <f t="shared" si="6"/>
        <v>4.2876321530458128</v>
      </c>
    </row>
    <row r="17" spans="1:11" ht="14.25" customHeight="1" thickBot="1">
      <c r="A17" s="155" t="s">
        <v>23</v>
      </c>
      <c r="B17" s="29" t="s">
        <v>24</v>
      </c>
      <c r="C17" s="75">
        <v>15</v>
      </c>
      <c r="D17" s="77">
        <f t="shared" si="0"/>
        <v>11.600928074245939</v>
      </c>
      <c r="E17" s="77">
        <f t="shared" si="1"/>
        <v>0.92250922509225097</v>
      </c>
      <c r="F17" s="75">
        <v>191</v>
      </c>
      <c r="G17" s="77">
        <f t="shared" si="2"/>
        <v>27.20603945587921</v>
      </c>
      <c r="H17" s="77">
        <f t="shared" si="3"/>
        <v>1.8558103381267004</v>
      </c>
      <c r="I17" s="76">
        <f t="shared" si="4"/>
        <v>206</v>
      </c>
      <c r="J17" s="77">
        <f t="shared" si="5"/>
        <v>24.778973958020089</v>
      </c>
      <c r="K17" s="78">
        <f t="shared" si="6"/>
        <v>1.7284779325390167</v>
      </c>
    </row>
    <row r="18" spans="1:11" ht="15.75" customHeight="1">
      <c r="A18" s="189" t="s">
        <v>25</v>
      </c>
      <c r="B18" s="83" t="s">
        <v>26</v>
      </c>
      <c r="C18" s="55">
        <v>7</v>
      </c>
      <c r="D18" s="65">
        <f t="shared" si="0"/>
        <v>5.4137664346481049</v>
      </c>
      <c r="E18" s="65">
        <f t="shared" si="1"/>
        <v>0.43050430504305043</v>
      </c>
      <c r="F18" s="55">
        <v>2064</v>
      </c>
      <c r="G18" s="65">
        <f t="shared" si="2"/>
        <v>293.99615412007694</v>
      </c>
      <c r="H18" s="65">
        <f t="shared" si="3"/>
        <v>20.054411193159737</v>
      </c>
      <c r="I18" s="56">
        <f t="shared" si="4"/>
        <v>2071</v>
      </c>
      <c r="J18" s="65">
        <f t="shared" si="5"/>
        <v>249.11288867504661</v>
      </c>
      <c r="K18" s="66">
        <f t="shared" si="6"/>
        <v>17.377076690719921</v>
      </c>
    </row>
    <row r="19" spans="1:11" s="10" customFormat="1" ht="12">
      <c r="A19" s="190"/>
      <c r="B19" s="139" t="s">
        <v>27</v>
      </c>
      <c r="C19" s="165">
        <v>1</v>
      </c>
      <c r="D19" s="12">
        <f t="shared" si="0"/>
        <v>0.77339520494972935</v>
      </c>
      <c r="E19" s="12">
        <f t="shared" si="1"/>
        <v>6.1500615006150061E-2</v>
      </c>
      <c r="F19" s="166">
        <v>1179</v>
      </c>
      <c r="G19" s="12">
        <f t="shared" si="2"/>
        <v>167.93675664126488</v>
      </c>
      <c r="H19" s="12">
        <f t="shared" si="3"/>
        <v>11.45549941702293</v>
      </c>
      <c r="I19" s="165">
        <f t="shared" si="4"/>
        <v>1180</v>
      </c>
      <c r="J19" s="12">
        <f t="shared" si="5"/>
        <v>141.93781199254224</v>
      </c>
      <c r="K19" s="87">
        <f t="shared" si="6"/>
        <v>9.9009900990099009</v>
      </c>
    </row>
    <row r="20" spans="1:11" s="10" customFormat="1" ht="12">
      <c r="A20" s="190"/>
      <c r="B20" s="139" t="s">
        <v>56</v>
      </c>
      <c r="C20" s="165"/>
      <c r="D20" s="12">
        <f t="shared" si="0"/>
        <v>0</v>
      </c>
      <c r="E20" s="12">
        <f t="shared" si="1"/>
        <v>0</v>
      </c>
      <c r="F20" s="166">
        <v>247</v>
      </c>
      <c r="G20" s="12">
        <f t="shared" si="2"/>
        <v>35.182679296346414</v>
      </c>
      <c r="H20" s="12">
        <f t="shared" si="3"/>
        <v>2.3999222697240574</v>
      </c>
      <c r="I20" s="165">
        <f t="shared" si="4"/>
        <v>247</v>
      </c>
      <c r="J20" s="12">
        <f t="shared" si="5"/>
        <v>29.710711493354182</v>
      </c>
      <c r="K20" s="87">
        <f t="shared" si="6"/>
        <v>2.0724953851317336</v>
      </c>
    </row>
    <row r="21" spans="1:11" s="10" customFormat="1" ht="12.6" thickBot="1">
      <c r="A21" s="191"/>
      <c r="B21" s="137" t="s">
        <v>28</v>
      </c>
      <c r="C21" s="162"/>
      <c r="D21" s="67">
        <f t="shared" si="0"/>
        <v>0</v>
      </c>
      <c r="E21" s="67">
        <f t="shared" si="1"/>
        <v>0</v>
      </c>
      <c r="F21" s="161">
        <v>154</v>
      </c>
      <c r="G21" s="67">
        <f t="shared" si="2"/>
        <v>21.935759561284808</v>
      </c>
      <c r="H21" s="67">
        <f t="shared" si="3"/>
        <v>1.4963078118927322</v>
      </c>
      <c r="I21" s="162">
        <f t="shared" si="4"/>
        <v>154</v>
      </c>
      <c r="J21" s="67">
        <f t="shared" si="5"/>
        <v>18.52408732784026</v>
      </c>
      <c r="K21" s="68">
        <f t="shared" si="6"/>
        <v>1.2921631146165464</v>
      </c>
    </row>
    <row r="22" spans="1:11" ht="18.75" customHeight="1">
      <c r="A22" s="189" t="s">
        <v>29</v>
      </c>
      <c r="B22" s="83" t="s">
        <v>30</v>
      </c>
      <c r="C22" s="55">
        <v>547</v>
      </c>
      <c r="D22" s="65">
        <f t="shared" si="0"/>
        <v>423.04717710750191</v>
      </c>
      <c r="E22" s="65">
        <f t="shared" si="1"/>
        <v>33.640836408364081</v>
      </c>
      <c r="F22" s="55">
        <v>773</v>
      </c>
      <c r="G22" s="65">
        <f t="shared" si="2"/>
        <v>110.10611779787764</v>
      </c>
      <c r="H22" s="65">
        <f t="shared" si="3"/>
        <v>7.5106879129420907</v>
      </c>
      <c r="I22" s="56">
        <f t="shared" si="4"/>
        <v>1320</v>
      </c>
      <c r="J22" s="65">
        <f t="shared" si="5"/>
        <v>158.77789138148793</v>
      </c>
      <c r="K22" s="66">
        <f t="shared" si="6"/>
        <v>11.075683839570397</v>
      </c>
    </row>
    <row r="23" spans="1:11" s="10" customFormat="1" ht="12">
      <c r="A23" s="190"/>
      <c r="B23" s="139" t="s">
        <v>31</v>
      </c>
      <c r="C23" s="166">
        <v>295</v>
      </c>
      <c r="D23" s="12">
        <f t="shared" si="0"/>
        <v>228.15158546017014</v>
      </c>
      <c r="E23" s="12">
        <f t="shared" si="1"/>
        <v>18.142681426814267</v>
      </c>
      <c r="F23" s="166">
        <v>160</v>
      </c>
      <c r="G23" s="12">
        <f t="shared" si="2"/>
        <v>22.79039954419201</v>
      </c>
      <c r="H23" s="12">
        <f t="shared" si="3"/>
        <v>1.554605518849592</v>
      </c>
      <c r="I23" s="165">
        <f t="shared" si="4"/>
        <v>455</v>
      </c>
      <c r="J23" s="12">
        <f t="shared" si="5"/>
        <v>54.730258014073492</v>
      </c>
      <c r="K23" s="87">
        <f t="shared" si="6"/>
        <v>3.8177546568216143</v>
      </c>
    </row>
    <row r="24" spans="1:11" s="10" customFormat="1" ht="12">
      <c r="A24" s="190"/>
      <c r="B24" s="139" t="s">
        <v>51</v>
      </c>
      <c r="C24" s="166">
        <v>17</v>
      </c>
      <c r="D24" s="12">
        <f t="shared" si="0"/>
        <v>13.147718484145399</v>
      </c>
      <c r="E24" s="12">
        <f t="shared" si="1"/>
        <v>1.0455104551045511</v>
      </c>
      <c r="F24" s="166">
        <v>138</v>
      </c>
      <c r="G24" s="12">
        <f t="shared" si="2"/>
        <v>19.656719606865607</v>
      </c>
      <c r="H24" s="12">
        <f t="shared" si="3"/>
        <v>1.340847260007773</v>
      </c>
      <c r="I24" s="165">
        <f t="shared" si="4"/>
        <v>155</v>
      </c>
      <c r="J24" s="12">
        <f t="shared" si="5"/>
        <v>18.644373609189874</v>
      </c>
      <c r="K24" s="87">
        <f t="shared" si="6"/>
        <v>1.3005537841919785</v>
      </c>
    </row>
    <row r="25" spans="1:11" s="10" customFormat="1" ht="12.6" thickBot="1">
      <c r="A25" s="191"/>
      <c r="B25" s="137" t="s">
        <v>52</v>
      </c>
      <c r="C25" s="161">
        <v>80</v>
      </c>
      <c r="D25" s="67">
        <f t="shared" si="0"/>
        <v>61.871616395978343</v>
      </c>
      <c r="E25" s="67">
        <f t="shared" si="1"/>
        <v>4.9200492004920049</v>
      </c>
      <c r="F25" s="161">
        <v>64</v>
      </c>
      <c r="G25" s="67">
        <f t="shared" si="2"/>
        <v>9.1161598176768042</v>
      </c>
      <c r="H25" s="67">
        <f t="shared" si="3"/>
        <v>0.62184220753983677</v>
      </c>
      <c r="I25" s="162">
        <f t="shared" si="4"/>
        <v>144</v>
      </c>
      <c r="J25" s="67">
        <f t="shared" si="5"/>
        <v>17.321224514344138</v>
      </c>
      <c r="K25" s="68">
        <f t="shared" si="6"/>
        <v>1.2082564188622251</v>
      </c>
    </row>
    <row r="26" spans="1:11" ht="15" customHeight="1" thickBot="1">
      <c r="A26" s="154" t="s">
        <v>32</v>
      </c>
      <c r="B26" s="34" t="s">
        <v>33</v>
      </c>
      <c r="C26" s="75">
        <v>71</v>
      </c>
      <c r="D26" s="77">
        <f t="shared" si="0"/>
        <v>54.911059551430782</v>
      </c>
      <c r="E26" s="77">
        <f t="shared" si="1"/>
        <v>4.3665436654366543</v>
      </c>
      <c r="F26" s="75">
        <v>420</v>
      </c>
      <c r="G26" s="77">
        <f t="shared" si="2"/>
        <v>59.824798803504024</v>
      </c>
      <c r="H26" s="77">
        <f t="shared" si="3"/>
        <v>4.080839486980179</v>
      </c>
      <c r="I26" s="76">
        <f t="shared" si="4"/>
        <v>491</v>
      </c>
      <c r="J26" s="77">
        <f t="shared" si="5"/>
        <v>59.06056414265953</v>
      </c>
      <c r="K26" s="78">
        <f t="shared" si="6"/>
        <v>4.1198187615371706</v>
      </c>
    </row>
    <row r="27" spans="1:11" ht="14.4" thickBot="1">
      <c r="A27" s="154" t="s">
        <v>34</v>
      </c>
      <c r="B27" s="34" t="s">
        <v>35</v>
      </c>
      <c r="C27" s="75">
        <v>179</v>
      </c>
      <c r="D27" s="77">
        <f t="shared" si="0"/>
        <v>138.43774168600154</v>
      </c>
      <c r="E27" s="77">
        <f t="shared" si="1"/>
        <v>11.008610086100861</v>
      </c>
      <c r="F27" s="75">
        <v>572</v>
      </c>
      <c r="G27" s="77">
        <f t="shared" si="2"/>
        <v>81.475678370486435</v>
      </c>
      <c r="H27" s="77">
        <f t="shared" si="3"/>
        <v>5.5577147298872909</v>
      </c>
      <c r="I27" s="76">
        <f t="shared" si="4"/>
        <v>751</v>
      </c>
      <c r="J27" s="77">
        <f t="shared" si="5"/>
        <v>90.334997293558672</v>
      </c>
      <c r="K27" s="78">
        <f t="shared" si="6"/>
        <v>6.3013928511495214</v>
      </c>
    </row>
    <row r="28" spans="1:11" ht="27.6" customHeight="1" thickBot="1">
      <c r="A28" s="154" t="s">
        <v>36</v>
      </c>
      <c r="B28" s="34" t="s">
        <v>54</v>
      </c>
      <c r="C28" s="75">
        <v>19</v>
      </c>
      <c r="D28" s="77">
        <f t="shared" si="0"/>
        <v>14.694508894044857</v>
      </c>
      <c r="E28" s="77">
        <f t="shared" si="1"/>
        <v>1.1685116851168511</v>
      </c>
      <c r="F28" s="75">
        <v>1121</v>
      </c>
      <c r="G28" s="77">
        <f t="shared" si="2"/>
        <v>159.67523680649526</v>
      </c>
      <c r="H28" s="77">
        <f t="shared" si="3"/>
        <v>10.891954916439953</v>
      </c>
      <c r="I28" s="76">
        <f t="shared" si="4"/>
        <v>1140</v>
      </c>
      <c r="J28" s="77">
        <f t="shared" si="5"/>
        <v>137.12636073855776</v>
      </c>
      <c r="K28" s="78">
        <f t="shared" si="6"/>
        <v>9.5653633159926166</v>
      </c>
    </row>
    <row r="29" spans="1:11" ht="17.399999999999999" customHeight="1">
      <c r="A29" s="192" t="s">
        <v>38</v>
      </c>
      <c r="B29" s="83" t="s">
        <v>39</v>
      </c>
      <c r="C29" s="55">
        <v>76</v>
      </c>
      <c r="D29" s="65">
        <f t="shared" si="0"/>
        <v>58.778035576179427</v>
      </c>
      <c r="E29" s="65">
        <f t="shared" si="1"/>
        <v>4.6740467404674044</v>
      </c>
      <c r="F29" s="55">
        <v>795</v>
      </c>
      <c r="G29" s="65">
        <f t="shared" si="2"/>
        <v>113.23979773520405</v>
      </c>
      <c r="H29" s="65">
        <f t="shared" si="3"/>
        <v>7.7244461717839101</v>
      </c>
      <c r="I29" s="56">
        <f t="shared" si="4"/>
        <v>871</v>
      </c>
      <c r="J29" s="65">
        <f t="shared" si="5"/>
        <v>104.76935105551212</v>
      </c>
      <c r="K29" s="66">
        <f t="shared" si="6"/>
        <v>7.3082732002013762</v>
      </c>
    </row>
    <row r="30" spans="1:11" s="10" customFormat="1" ht="15" customHeight="1" thickBot="1">
      <c r="A30" s="193"/>
      <c r="B30" s="137" t="s">
        <v>40</v>
      </c>
      <c r="C30" s="161">
        <v>40</v>
      </c>
      <c r="D30" s="67">
        <f t="shared" si="0"/>
        <v>30.935808197989171</v>
      </c>
      <c r="E30" s="67">
        <f t="shared" si="1"/>
        <v>2.4600246002460024</v>
      </c>
      <c r="F30" s="161">
        <v>425</v>
      </c>
      <c r="G30" s="67">
        <f t="shared" si="2"/>
        <v>60.536998789260025</v>
      </c>
      <c r="H30" s="67">
        <f t="shared" si="3"/>
        <v>4.1294209094442289</v>
      </c>
      <c r="I30" s="162">
        <f t="shared" si="4"/>
        <v>465</v>
      </c>
      <c r="J30" s="67">
        <f t="shared" si="5"/>
        <v>55.933120827569617</v>
      </c>
      <c r="K30" s="68">
        <f t="shared" si="6"/>
        <v>3.9016613525759354</v>
      </c>
    </row>
    <row r="31" spans="1:11" ht="14.4" thickBot="1">
      <c r="A31" s="154" t="s">
        <v>41</v>
      </c>
      <c r="B31" s="34" t="s">
        <v>42</v>
      </c>
      <c r="C31" s="75">
        <v>4</v>
      </c>
      <c r="D31" s="77">
        <f t="shared" si="0"/>
        <v>3.0935808197989174</v>
      </c>
      <c r="E31" s="77">
        <f t="shared" si="1"/>
        <v>0.24600246002460024</v>
      </c>
      <c r="F31" s="75">
        <v>20</v>
      </c>
      <c r="G31" s="77">
        <f t="shared" si="2"/>
        <v>2.8487999430240012</v>
      </c>
      <c r="H31" s="77">
        <f t="shared" si="3"/>
        <v>0.194325689856199</v>
      </c>
      <c r="I31" s="76">
        <f t="shared" si="4"/>
        <v>24</v>
      </c>
      <c r="J31" s="77">
        <f t="shared" si="5"/>
        <v>2.8868707523906898</v>
      </c>
      <c r="K31" s="78">
        <f t="shared" si="6"/>
        <v>0.20137606981037087</v>
      </c>
    </row>
    <row r="32" spans="1:11" ht="14.4" thickBot="1">
      <c r="A32" s="154" t="s">
        <v>43</v>
      </c>
      <c r="B32" s="34" t="s">
        <v>44</v>
      </c>
      <c r="C32" s="75"/>
      <c r="D32" s="77">
        <f t="shared" si="0"/>
        <v>0</v>
      </c>
      <c r="E32" s="77">
        <f t="shared" si="1"/>
        <v>0</v>
      </c>
      <c r="F32" s="75"/>
      <c r="G32" s="77">
        <f t="shared" si="2"/>
        <v>0</v>
      </c>
      <c r="H32" s="77">
        <f t="shared" si="3"/>
        <v>0</v>
      </c>
      <c r="I32" s="76">
        <f t="shared" si="4"/>
        <v>0</v>
      </c>
      <c r="J32" s="77">
        <f t="shared" si="5"/>
        <v>0</v>
      </c>
      <c r="K32" s="78">
        <f t="shared" si="6"/>
        <v>0</v>
      </c>
    </row>
    <row r="33" spans="1:11" ht="14.4" thickBot="1">
      <c r="A33" s="154" t="s">
        <v>45</v>
      </c>
      <c r="B33" s="34" t="s">
        <v>46</v>
      </c>
      <c r="C33" s="75">
        <v>15</v>
      </c>
      <c r="D33" s="77">
        <f t="shared" si="0"/>
        <v>11.600928074245939</v>
      </c>
      <c r="E33" s="77">
        <f t="shared" si="1"/>
        <v>0.92250922509225097</v>
      </c>
      <c r="F33" s="75">
        <v>10</v>
      </c>
      <c r="G33" s="77">
        <f t="shared" si="2"/>
        <v>1.4243999715120006</v>
      </c>
      <c r="H33" s="77">
        <f t="shared" si="3"/>
        <v>9.7162844928099498E-2</v>
      </c>
      <c r="I33" s="76">
        <f t="shared" si="4"/>
        <v>25</v>
      </c>
      <c r="J33" s="77">
        <f t="shared" si="5"/>
        <v>3.007157033740302</v>
      </c>
      <c r="K33" s="78">
        <f t="shared" si="6"/>
        <v>0.20976673938580298</v>
      </c>
    </row>
    <row r="34" spans="1:11" ht="14.4" thickBot="1">
      <c r="A34" s="154" t="s">
        <v>47</v>
      </c>
      <c r="B34" s="32" t="s">
        <v>48</v>
      </c>
      <c r="C34" s="75">
        <v>93</v>
      </c>
      <c r="D34" s="94">
        <f t="shared" si="0"/>
        <v>71.92575406032482</v>
      </c>
      <c r="E34" s="94">
        <f t="shared" si="1"/>
        <v>5.719557195571956</v>
      </c>
      <c r="F34" s="75">
        <v>135</v>
      </c>
      <c r="G34" s="94">
        <f t="shared" si="2"/>
        <v>19.229399615412007</v>
      </c>
      <c r="H34" s="94">
        <f t="shared" si="3"/>
        <v>1.3116984065293431</v>
      </c>
      <c r="I34" s="117">
        <f t="shared" si="4"/>
        <v>228</v>
      </c>
      <c r="J34" s="94">
        <f t="shared" si="5"/>
        <v>27.425272147711553</v>
      </c>
      <c r="K34" s="95">
        <f t="shared" si="6"/>
        <v>1.9130726631985233</v>
      </c>
    </row>
    <row r="35" spans="1:11" ht="14.4" thickBot="1">
      <c r="A35" s="154" t="s">
        <v>49</v>
      </c>
      <c r="B35" s="32" t="s">
        <v>50</v>
      </c>
      <c r="C35" s="75">
        <v>127</v>
      </c>
      <c r="D35" s="94">
        <f t="shared" si="0"/>
        <v>98.221191028615621</v>
      </c>
      <c r="E35" s="94">
        <f t="shared" si="1"/>
        <v>7.8105781057810582</v>
      </c>
      <c r="F35" s="75">
        <v>501</v>
      </c>
      <c r="G35" s="94">
        <f t="shared" si="2"/>
        <v>71.36243857275123</v>
      </c>
      <c r="H35" s="94">
        <f t="shared" si="3"/>
        <v>4.8678585308977844</v>
      </c>
      <c r="I35" s="117">
        <f t="shared" si="4"/>
        <v>628</v>
      </c>
      <c r="J35" s="94">
        <f t="shared" si="5"/>
        <v>75.539784687556377</v>
      </c>
      <c r="K35" s="95">
        <f t="shared" si="6"/>
        <v>5.269340493371371</v>
      </c>
    </row>
    <row r="36" spans="1:11" ht="13.8">
      <c r="A36" s="179" t="s">
        <v>62</v>
      </c>
      <c r="B36" s="96" t="s">
        <v>63</v>
      </c>
      <c r="C36" s="55">
        <v>25</v>
      </c>
      <c r="D36" s="60">
        <f t="shared" si="0"/>
        <v>19.334880123743233</v>
      </c>
      <c r="E36" s="60">
        <f t="shared" ref="E36:E39" si="7">C36*100/C$39</f>
        <v>1.5375153751537516</v>
      </c>
      <c r="F36" s="55">
        <v>564</v>
      </c>
      <c r="G36" s="60">
        <f t="shared" si="2"/>
        <v>80.336158393276833</v>
      </c>
      <c r="H36" s="60">
        <f t="shared" ref="H36:H39" si="8">F36*100/F$39</f>
        <v>5.4799844539448115</v>
      </c>
      <c r="I36" s="118">
        <f t="shared" si="4"/>
        <v>589</v>
      </c>
      <c r="J36" s="60">
        <f t="shared" si="5"/>
        <v>70.848619714921512</v>
      </c>
      <c r="K36" s="61">
        <f t="shared" ref="K36:K39" si="9">I36*100/I$39</f>
        <v>4.9421043799295186</v>
      </c>
    </row>
    <row r="37" spans="1:11" s="10" customFormat="1" ht="12">
      <c r="A37" s="180"/>
      <c r="B37" s="140" t="s">
        <v>64</v>
      </c>
      <c r="C37" s="168">
        <v>3</v>
      </c>
      <c r="D37" s="169">
        <f t="shared" si="0"/>
        <v>2.3201856148491879</v>
      </c>
      <c r="E37" s="169">
        <f t="shared" si="7"/>
        <v>0.18450184501845018</v>
      </c>
      <c r="F37" s="170">
        <v>73</v>
      </c>
      <c r="G37" s="169">
        <f t="shared" si="2"/>
        <v>10.398119792037605</v>
      </c>
      <c r="H37" s="169">
        <f t="shared" si="8"/>
        <v>0.7092887679751263</v>
      </c>
      <c r="I37" s="171">
        <f t="shared" si="4"/>
        <v>76</v>
      </c>
      <c r="J37" s="169">
        <f t="shared" si="5"/>
        <v>9.1417573825705176</v>
      </c>
      <c r="K37" s="172">
        <f t="shared" si="9"/>
        <v>0.63769088773284111</v>
      </c>
    </row>
    <row r="38" spans="1:11" s="10" customFormat="1" ht="12.6" thickBot="1">
      <c r="A38" s="181"/>
      <c r="B38" s="137" t="s">
        <v>65</v>
      </c>
      <c r="C38" s="161"/>
      <c r="D38" s="173">
        <f t="shared" si="0"/>
        <v>0</v>
      </c>
      <c r="E38" s="173">
        <f t="shared" si="7"/>
        <v>0</v>
      </c>
      <c r="F38" s="174">
        <v>99</v>
      </c>
      <c r="G38" s="173">
        <f t="shared" si="2"/>
        <v>14.101559717968806</v>
      </c>
      <c r="H38" s="173">
        <f t="shared" si="8"/>
        <v>0.96191216478818498</v>
      </c>
      <c r="I38" s="175">
        <f t="shared" si="4"/>
        <v>99</v>
      </c>
      <c r="J38" s="173">
        <f t="shared" si="5"/>
        <v>11.908341853611596</v>
      </c>
      <c r="K38" s="176">
        <f t="shared" si="9"/>
        <v>0.83067628796777981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1626</v>
      </c>
      <c r="D39" s="146">
        <f t="shared" si="0"/>
        <v>1257.5406032482599</v>
      </c>
      <c r="E39" s="146">
        <f t="shared" si="7"/>
        <v>100</v>
      </c>
      <c r="F39" s="149">
        <f>F7+F9+F11+F12+SUM(F14:F18)+F22+SUM(F26:F29)+SUM(F31:F36)</f>
        <v>10292</v>
      </c>
      <c r="G39" s="146">
        <f t="shared" si="2"/>
        <v>1465.992450680151</v>
      </c>
      <c r="H39" s="146">
        <f t="shared" si="8"/>
        <v>100</v>
      </c>
      <c r="I39" s="149">
        <f>I7+I9+I11+I12+SUM(I14:I18)+I22+SUM(I26:I29)+SUM(I31:I36)</f>
        <v>11918</v>
      </c>
      <c r="J39" s="146">
        <f t="shared" si="5"/>
        <v>1433.5719011246767</v>
      </c>
      <c r="K39" s="147">
        <f t="shared" si="9"/>
        <v>100</v>
      </c>
    </row>
    <row r="40" spans="1:11">
      <c r="A40" s="99"/>
      <c r="B40" s="100" t="s">
        <v>67</v>
      </c>
    </row>
    <row r="41" spans="1:11">
      <c r="A41" s="99"/>
      <c r="B41" s="141"/>
    </row>
    <row r="42" spans="1:11">
      <c r="A42" s="99"/>
      <c r="B42" s="101"/>
    </row>
    <row r="43" spans="1:11">
      <c r="A43" s="99"/>
      <c r="B43" s="101"/>
    </row>
  </sheetData>
  <mergeCells count="13">
    <mergeCell ref="A4:C4"/>
    <mergeCell ref="C5:E5"/>
    <mergeCell ref="F5:H5"/>
    <mergeCell ref="I5:K5"/>
    <mergeCell ref="B5:B6"/>
    <mergeCell ref="A5:A6"/>
    <mergeCell ref="A36:A38"/>
    <mergeCell ref="A18:A21"/>
    <mergeCell ref="A22:A25"/>
    <mergeCell ref="A29:A30"/>
    <mergeCell ref="A7:A8"/>
    <mergeCell ref="A9:A10"/>
    <mergeCell ref="A12:A13"/>
  </mergeCells>
  <phoneticPr fontId="0" type="noConversion"/>
  <printOptions horizontalCentered="1" verticalCentered="1"/>
  <pageMargins left="0.74803149606299213" right="0.74803149606299213" top="0.23622047244094491" bottom="0.39370078740157483" header="0.23622047244094491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7" tint="0.79998168889431442"/>
  </sheetPr>
  <dimension ref="A1:K43"/>
  <sheetViews>
    <sheetView workbookViewId="0">
      <selection activeCell="A4" sqref="A4:C4"/>
    </sheetView>
  </sheetViews>
  <sheetFormatPr defaultRowHeight="13.2"/>
  <cols>
    <col min="1" max="1" width="7.6640625" style="41" customWidth="1"/>
    <col min="2" max="2" width="53.6640625" style="1" customWidth="1"/>
    <col min="3" max="3" width="9.109375" style="127" customWidth="1"/>
    <col min="4" max="4" width="10.44140625" style="5" customWidth="1"/>
    <col min="5" max="5" width="8.5546875" style="5" customWidth="1"/>
    <col min="6" max="6" width="9.109375" style="127" customWidth="1"/>
    <col min="7" max="7" width="10.44140625" style="6" customWidth="1"/>
    <col min="8" max="8" width="8" style="6" customWidth="1"/>
    <col min="9" max="9" width="9.109375" style="128" customWidth="1"/>
    <col min="10" max="10" width="10" style="6" customWidth="1"/>
    <col min="11" max="11" width="8.33203125" style="6" customWidth="1"/>
    <col min="12" max="16384" width="8.88671875" style="1"/>
  </cols>
  <sheetData>
    <row r="1" spans="1:11" ht="7.8" customHeight="1"/>
    <row r="2" spans="1:11" ht="13.5" customHeight="1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2"/>
      <c r="D3" s="129"/>
      <c r="E3" s="129"/>
      <c r="G3" s="130"/>
      <c r="H3" s="131"/>
      <c r="I3" s="132"/>
      <c r="J3" s="131"/>
      <c r="K3" s="131"/>
    </row>
    <row r="4" spans="1:11" ht="12.75" customHeight="1">
      <c r="A4" s="178" t="s">
        <v>66</v>
      </c>
      <c r="B4" s="178"/>
      <c r="C4" s="178"/>
      <c r="D4" s="133">
        <v>607</v>
      </c>
      <c r="E4" s="134"/>
      <c r="F4" s="135"/>
      <c r="G4" s="133">
        <v>2964</v>
      </c>
      <c r="H4" s="134"/>
      <c r="I4" s="135"/>
      <c r="J4" s="133">
        <f>SUM(D4:G4)</f>
        <v>3571</v>
      </c>
      <c r="K4" s="136"/>
    </row>
    <row r="5" spans="1:11" ht="20.399999999999999" customHeight="1">
      <c r="A5" s="197" t="s">
        <v>68</v>
      </c>
      <c r="B5" s="187" t="s">
        <v>53</v>
      </c>
      <c r="C5" s="204" t="s">
        <v>0</v>
      </c>
      <c r="D5" s="205"/>
      <c r="E5" s="206"/>
      <c r="F5" s="201" t="s">
        <v>1</v>
      </c>
      <c r="G5" s="202"/>
      <c r="H5" s="203"/>
      <c r="I5" s="201" t="s">
        <v>2</v>
      </c>
      <c r="J5" s="202"/>
      <c r="K5" s="203"/>
    </row>
    <row r="6" spans="1:11" ht="39.75" customHeight="1" thickBot="1">
      <c r="A6" s="198"/>
      <c r="B6" s="188"/>
      <c r="C6" s="152" t="s">
        <v>3</v>
      </c>
      <c r="D6" s="24" t="s">
        <v>4</v>
      </c>
      <c r="E6" s="24" t="s">
        <v>5</v>
      </c>
      <c r="F6" s="152" t="s">
        <v>3</v>
      </c>
      <c r="G6" s="24" t="s">
        <v>4</v>
      </c>
      <c r="H6" s="24" t="s">
        <v>5</v>
      </c>
      <c r="I6" s="153" t="s">
        <v>3</v>
      </c>
      <c r="J6" s="24" t="s">
        <v>4</v>
      </c>
      <c r="K6" s="24" t="s">
        <v>5</v>
      </c>
    </row>
    <row r="7" spans="1:11" ht="13.8">
      <c r="A7" s="192" t="s">
        <v>6</v>
      </c>
      <c r="B7" s="46" t="s">
        <v>7</v>
      </c>
      <c r="C7" s="55">
        <v>233</v>
      </c>
      <c r="D7" s="47">
        <f t="shared" ref="D7:D39" si="0">C7*1000/$D$4</f>
        <v>383.85502471169684</v>
      </c>
      <c r="E7" s="47">
        <f t="shared" ref="E7:E39" si="1">C7*100/C$39</f>
        <v>15.492021276595745</v>
      </c>
      <c r="F7" s="55">
        <v>540</v>
      </c>
      <c r="G7" s="65">
        <f t="shared" ref="G7:G39" si="2">F7*1000/$G$4</f>
        <v>182.18623481781376</v>
      </c>
      <c r="H7" s="65">
        <f t="shared" ref="H7:H39" si="3">F7*100/F$39</f>
        <v>9.0497737556561084</v>
      </c>
      <c r="I7" s="56">
        <f t="shared" ref="I7:I38" si="4">C7+F7</f>
        <v>773</v>
      </c>
      <c r="J7" s="65">
        <f t="shared" ref="J7:J39" si="5">I7*1000/$J$4</f>
        <v>216.46597591711006</v>
      </c>
      <c r="K7" s="66">
        <f t="shared" ref="K7:K39" si="6">I7*100/I$39</f>
        <v>10.346673805380806</v>
      </c>
    </row>
    <row r="8" spans="1:11" s="10" customFormat="1" ht="12" thickBot="1">
      <c r="A8" s="193"/>
      <c r="B8" s="82" t="s">
        <v>8</v>
      </c>
      <c r="C8" s="88">
        <v>1</v>
      </c>
      <c r="D8" s="62">
        <f t="shared" si="0"/>
        <v>1.6474464579901154</v>
      </c>
      <c r="E8" s="62">
        <f t="shared" si="1"/>
        <v>6.6489361702127658E-2</v>
      </c>
      <c r="F8" s="88">
        <v>0</v>
      </c>
      <c r="G8" s="62">
        <f t="shared" si="2"/>
        <v>0</v>
      </c>
      <c r="H8" s="62">
        <f t="shared" si="3"/>
        <v>0</v>
      </c>
      <c r="I8" s="159">
        <f t="shared" si="4"/>
        <v>1</v>
      </c>
      <c r="J8" s="62">
        <f t="shared" si="5"/>
        <v>0.2800336040324839</v>
      </c>
      <c r="K8" s="63">
        <f t="shared" si="6"/>
        <v>1.3385089010841922E-2</v>
      </c>
    </row>
    <row r="9" spans="1:11" ht="13.8">
      <c r="A9" s="192" t="s">
        <v>9</v>
      </c>
      <c r="B9" s="46" t="s">
        <v>10</v>
      </c>
      <c r="C9" s="55">
        <v>1</v>
      </c>
      <c r="D9" s="47">
        <f t="shared" si="0"/>
        <v>1.6474464579901154</v>
      </c>
      <c r="E9" s="47">
        <f t="shared" si="1"/>
        <v>6.6489361702127658E-2</v>
      </c>
      <c r="F9" s="55">
        <v>99</v>
      </c>
      <c r="G9" s="65">
        <f t="shared" si="2"/>
        <v>33.400809716599191</v>
      </c>
      <c r="H9" s="65">
        <f t="shared" si="3"/>
        <v>1.6591251885369533</v>
      </c>
      <c r="I9" s="56">
        <f t="shared" si="4"/>
        <v>100</v>
      </c>
      <c r="J9" s="65">
        <f t="shared" si="5"/>
        <v>28.00336040324839</v>
      </c>
      <c r="K9" s="66">
        <f t="shared" si="6"/>
        <v>1.3385089010841922</v>
      </c>
    </row>
    <row r="10" spans="1:11" s="10" customFormat="1" ht="12" thickBot="1">
      <c r="A10" s="193"/>
      <c r="B10" s="82" t="s">
        <v>11</v>
      </c>
      <c r="C10" s="88"/>
      <c r="D10" s="62">
        <f t="shared" si="0"/>
        <v>0</v>
      </c>
      <c r="E10" s="62">
        <f t="shared" si="1"/>
        <v>0</v>
      </c>
      <c r="F10" s="88">
        <v>38</v>
      </c>
      <c r="G10" s="62">
        <f t="shared" si="2"/>
        <v>12.820512820512821</v>
      </c>
      <c r="H10" s="62">
        <f t="shared" si="3"/>
        <v>0.63683593095357804</v>
      </c>
      <c r="I10" s="159">
        <f t="shared" si="4"/>
        <v>38</v>
      </c>
      <c r="J10" s="62">
        <f t="shared" si="5"/>
        <v>10.641276953234389</v>
      </c>
      <c r="K10" s="63">
        <f t="shared" si="6"/>
        <v>0.50863338241199307</v>
      </c>
    </row>
    <row r="11" spans="1:11" ht="15" customHeight="1" thickBot="1">
      <c r="A11" s="154" t="s">
        <v>12</v>
      </c>
      <c r="B11" s="34" t="s">
        <v>13</v>
      </c>
      <c r="C11" s="75">
        <v>1</v>
      </c>
      <c r="D11" s="14">
        <f t="shared" si="0"/>
        <v>1.6474464579901154</v>
      </c>
      <c r="E11" s="14">
        <f t="shared" si="1"/>
        <v>6.6489361702127658E-2</v>
      </c>
      <c r="F11" s="75">
        <v>15</v>
      </c>
      <c r="G11" s="77">
        <f t="shared" si="2"/>
        <v>5.0607287449392713</v>
      </c>
      <c r="H11" s="77">
        <f t="shared" si="3"/>
        <v>0.25138260432378079</v>
      </c>
      <c r="I11" s="76">
        <f t="shared" si="4"/>
        <v>16</v>
      </c>
      <c r="J11" s="77">
        <f t="shared" si="5"/>
        <v>4.4805376645197423</v>
      </c>
      <c r="K11" s="78">
        <f t="shared" si="6"/>
        <v>0.21416142417347075</v>
      </c>
    </row>
    <row r="12" spans="1:11" ht="26.4">
      <c r="A12" s="192" t="s">
        <v>14</v>
      </c>
      <c r="B12" s="46" t="s">
        <v>15</v>
      </c>
      <c r="C12" s="55">
        <v>5</v>
      </c>
      <c r="D12" s="47">
        <f t="shared" si="0"/>
        <v>8.2372322899505761</v>
      </c>
      <c r="E12" s="47">
        <f t="shared" si="1"/>
        <v>0.33244680851063829</v>
      </c>
      <c r="F12" s="55">
        <v>210</v>
      </c>
      <c r="G12" s="65">
        <f t="shared" si="2"/>
        <v>70.850202429149803</v>
      </c>
      <c r="H12" s="65">
        <f t="shared" si="3"/>
        <v>3.5193564605329311</v>
      </c>
      <c r="I12" s="56">
        <f t="shared" si="4"/>
        <v>215</v>
      </c>
      <c r="J12" s="65">
        <f t="shared" si="5"/>
        <v>60.207224866984035</v>
      </c>
      <c r="K12" s="66">
        <f t="shared" si="6"/>
        <v>2.8777941373310134</v>
      </c>
    </row>
    <row r="13" spans="1:11" s="10" customFormat="1" ht="12" thickBot="1">
      <c r="A13" s="193"/>
      <c r="B13" s="82" t="s">
        <v>16</v>
      </c>
      <c r="C13" s="88">
        <v>1</v>
      </c>
      <c r="D13" s="62">
        <f t="shared" si="0"/>
        <v>1.6474464579901154</v>
      </c>
      <c r="E13" s="62">
        <f t="shared" si="1"/>
        <v>6.6489361702127658E-2</v>
      </c>
      <c r="F13" s="88">
        <v>127</v>
      </c>
      <c r="G13" s="62">
        <f t="shared" si="2"/>
        <v>42.847503373819166</v>
      </c>
      <c r="H13" s="62">
        <f t="shared" si="3"/>
        <v>2.1283727166080109</v>
      </c>
      <c r="I13" s="159">
        <f t="shared" si="4"/>
        <v>128</v>
      </c>
      <c r="J13" s="62">
        <f t="shared" si="5"/>
        <v>35.844301316157939</v>
      </c>
      <c r="K13" s="63">
        <f t="shared" si="6"/>
        <v>1.713291393387766</v>
      </c>
    </row>
    <row r="14" spans="1:11" ht="14.4" thickBot="1">
      <c r="A14" s="154" t="s">
        <v>17</v>
      </c>
      <c r="B14" s="34" t="s">
        <v>18</v>
      </c>
      <c r="C14" s="75">
        <v>14</v>
      </c>
      <c r="D14" s="14">
        <f t="shared" si="0"/>
        <v>23.064250411861615</v>
      </c>
      <c r="E14" s="14">
        <f t="shared" si="1"/>
        <v>0.93085106382978722</v>
      </c>
      <c r="F14" s="75">
        <v>87</v>
      </c>
      <c r="G14" s="77">
        <f t="shared" si="2"/>
        <v>29.352226720647774</v>
      </c>
      <c r="H14" s="77">
        <f t="shared" si="3"/>
        <v>1.4580191050779285</v>
      </c>
      <c r="I14" s="76">
        <f t="shared" si="4"/>
        <v>101</v>
      </c>
      <c r="J14" s="77">
        <f t="shared" si="5"/>
        <v>28.283394007280872</v>
      </c>
      <c r="K14" s="78">
        <f t="shared" si="6"/>
        <v>1.3518939900950342</v>
      </c>
    </row>
    <row r="15" spans="1:11" ht="14.4" thickBot="1">
      <c r="A15" s="154" t="s">
        <v>19</v>
      </c>
      <c r="B15" s="34" t="s">
        <v>20</v>
      </c>
      <c r="C15" s="75">
        <v>10</v>
      </c>
      <c r="D15" s="14">
        <f t="shared" si="0"/>
        <v>16.474464579901152</v>
      </c>
      <c r="E15" s="14">
        <f t="shared" si="1"/>
        <v>0.66489361702127658</v>
      </c>
      <c r="F15" s="75">
        <v>214</v>
      </c>
      <c r="G15" s="77">
        <f t="shared" si="2"/>
        <v>72.199730094466943</v>
      </c>
      <c r="H15" s="77">
        <f t="shared" si="3"/>
        <v>3.5863918216859392</v>
      </c>
      <c r="I15" s="76">
        <f t="shared" si="4"/>
        <v>224</v>
      </c>
      <c r="J15" s="77">
        <f t="shared" si="5"/>
        <v>62.727527303276396</v>
      </c>
      <c r="K15" s="78">
        <f t="shared" si="6"/>
        <v>2.9982599384285904</v>
      </c>
    </row>
    <row r="16" spans="1:11" ht="14.4" thickBot="1">
      <c r="A16" s="154" t="s">
        <v>21</v>
      </c>
      <c r="B16" s="34" t="s">
        <v>22</v>
      </c>
      <c r="C16" s="75">
        <v>61</v>
      </c>
      <c r="D16" s="14">
        <f t="shared" si="0"/>
        <v>100.49423393739704</v>
      </c>
      <c r="E16" s="14">
        <f t="shared" si="1"/>
        <v>4.0558510638297873</v>
      </c>
      <c r="F16" s="75">
        <v>148</v>
      </c>
      <c r="G16" s="77">
        <f t="shared" si="2"/>
        <v>49.932523616734144</v>
      </c>
      <c r="H16" s="77">
        <f t="shared" si="3"/>
        <v>2.4803083626613041</v>
      </c>
      <c r="I16" s="76">
        <f t="shared" si="4"/>
        <v>209</v>
      </c>
      <c r="J16" s="77">
        <f t="shared" si="5"/>
        <v>58.527023242789134</v>
      </c>
      <c r="K16" s="78">
        <f t="shared" si="6"/>
        <v>2.7974836032659618</v>
      </c>
    </row>
    <row r="17" spans="1:11" ht="14.4" thickBot="1">
      <c r="A17" s="154" t="s">
        <v>23</v>
      </c>
      <c r="B17" s="34" t="s">
        <v>24</v>
      </c>
      <c r="C17" s="75">
        <v>13</v>
      </c>
      <c r="D17" s="14">
        <f t="shared" si="0"/>
        <v>21.416803953871501</v>
      </c>
      <c r="E17" s="14">
        <f t="shared" si="1"/>
        <v>0.86436170212765961</v>
      </c>
      <c r="F17" s="75">
        <v>68</v>
      </c>
      <c r="G17" s="77">
        <f t="shared" si="2"/>
        <v>22.941970310391362</v>
      </c>
      <c r="H17" s="77">
        <f t="shared" si="3"/>
        <v>1.1396011396011396</v>
      </c>
      <c r="I17" s="76">
        <f t="shared" si="4"/>
        <v>81</v>
      </c>
      <c r="J17" s="77">
        <f t="shared" si="5"/>
        <v>22.682721926631196</v>
      </c>
      <c r="K17" s="78">
        <f t="shared" si="6"/>
        <v>1.0841922098781958</v>
      </c>
    </row>
    <row r="18" spans="1:11" ht="13.8">
      <c r="A18" s="192" t="s">
        <v>25</v>
      </c>
      <c r="B18" s="46" t="s">
        <v>26</v>
      </c>
      <c r="C18" s="55">
        <v>2</v>
      </c>
      <c r="D18" s="47">
        <f t="shared" si="0"/>
        <v>3.2948929159802307</v>
      </c>
      <c r="E18" s="47">
        <f t="shared" si="1"/>
        <v>0.13297872340425532</v>
      </c>
      <c r="F18" s="55">
        <v>1657</v>
      </c>
      <c r="G18" s="65">
        <f t="shared" si="2"/>
        <v>559.04183535762479</v>
      </c>
      <c r="H18" s="65">
        <f t="shared" si="3"/>
        <v>27.769398357633651</v>
      </c>
      <c r="I18" s="56">
        <f t="shared" si="4"/>
        <v>1659</v>
      </c>
      <c r="J18" s="65">
        <f t="shared" si="5"/>
        <v>464.57574908989079</v>
      </c>
      <c r="K18" s="66">
        <f t="shared" si="6"/>
        <v>22.20586266898675</v>
      </c>
    </row>
    <row r="19" spans="1:11" s="10" customFormat="1" ht="15" customHeight="1">
      <c r="A19" s="200"/>
      <c r="B19" s="37" t="s">
        <v>27</v>
      </c>
      <c r="C19" s="164"/>
      <c r="D19" s="13">
        <f t="shared" si="0"/>
        <v>0</v>
      </c>
      <c r="E19" s="13">
        <f t="shared" si="1"/>
        <v>0</v>
      </c>
      <c r="F19" s="163">
        <v>1373</v>
      </c>
      <c r="G19" s="13">
        <f t="shared" si="2"/>
        <v>463.22537112010798</v>
      </c>
      <c r="H19" s="13">
        <f t="shared" si="3"/>
        <v>23.00988771577007</v>
      </c>
      <c r="I19" s="164">
        <f t="shared" si="4"/>
        <v>1373</v>
      </c>
      <c r="J19" s="13">
        <f t="shared" si="5"/>
        <v>384.48613833660039</v>
      </c>
      <c r="K19" s="85">
        <f t="shared" si="6"/>
        <v>18.377727211885958</v>
      </c>
    </row>
    <row r="20" spans="1:11" s="10" customFormat="1" ht="11.4">
      <c r="A20" s="200"/>
      <c r="B20" s="37" t="s">
        <v>56</v>
      </c>
      <c r="C20" s="164"/>
      <c r="D20" s="13">
        <f t="shared" si="0"/>
        <v>0</v>
      </c>
      <c r="E20" s="13">
        <f t="shared" si="1"/>
        <v>0</v>
      </c>
      <c r="F20" s="163">
        <v>89</v>
      </c>
      <c r="G20" s="13">
        <f t="shared" si="2"/>
        <v>30.026990553306344</v>
      </c>
      <c r="H20" s="13">
        <f t="shared" si="3"/>
        <v>1.4915367856544328</v>
      </c>
      <c r="I20" s="164">
        <f t="shared" si="4"/>
        <v>89</v>
      </c>
      <c r="J20" s="13">
        <f t="shared" si="5"/>
        <v>24.922990758891068</v>
      </c>
      <c r="K20" s="85">
        <f t="shared" si="6"/>
        <v>1.1912729219649312</v>
      </c>
    </row>
    <row r="21" spans="1:11" s="10" customFormat="1" ht="12" thickBot="1">
      <c r="A21" s="193"/>
      <c r="B21" s="82" t="s">
        <v>28</v>
      </c>
      <c r="C21" s="159"/>
      <c r="D21" s="62">
        <f t="shared" si="0"/>
        <v>0</v>
      </c>
      <c r="E21" s="62">
        <f t="shared" si="1"/>
        <v>0</v>
      </c>
      <c r="F21" s="88">
        <v>41</v>
      </c>
      <c r="G21" s="62">
        <f t="shared" si="2"/>
        <v>13.832658569500675</v>
      </c>
      <c r="H21" s="62">
        <f t="shared" si="3"/>
        <v>0.68711245181833414</v>
      </c>
      <c r="I21" s="159">
        <f t="shared" si="4"/>
        <v>41</v>
      </c>
      <c r="J21" s="62">
        <f t="shared" si="5"/>
        <v>11.481377765331839</v>
      </c>
      <c r="K21" s="63">
        <f t="shared" si="6"/>
        <v>0.54878864944451877</v>
      </c>
    </row>
    <row r="22" spans="1:11" ht="13.8">
      <c r="A22" s="192" t="s">
        <v>29</v>
      </c>
      <c r="B22" s="46" t="s">
        <v>30</v>
      </c>
      <c r="C22" s="55">
        <v>673</v>
      </c>
      <c r="D22" s="47">
        <f t="shared" si="0"/>
        <v>1108.7314662273477</v>
      </c>
      <c r="E22" s="47">
        <f t="shared" si="1"/>
        <v>44.747340425531917</v>
      </c>
      <c r="F22" s="55">
        <v>456</v>
      </c>
      <c r="G22" s="65">
        <f t="shared" si="2"/>
        <v>153.84615384615384</v>
      </c>
      <c r="H22" s="65">
        <f t="shared" si="3"/>
        <v>7.6420311714429365</v>
      </c>
      <c r="I22" s="56">
        <f t="shared" si="4"/>
        <v>1129</v>
      </c>
      <c r="J22" s="65">
        <f t="shared" si="5"/>
        <v>316.15793895267433</v>
      </c>
      <c r="K22" s="66">
        <f t="shared" si="6"/>
        <v>15.111765493240529</v>
      </c>
    </row>
    <row r="23" spans="1:11" s="10" customFormat="1" ht="11.4">
      <c r="A23" s="200"/>
      <c r="B23" s="37" t="s">
        <v>31</v>
      </c>
      <c r="C23" s="163">
        <v>593</v>
      </c>
      <c r="D23" s="13">
        <f t="shared" si="0"/>
        <v>976.93574958813838</v>
      </c>
      <c r="E23" s="13">
        <f t="shared" si="1"/>
        <v>39.428191489361701</v>
      </c>
      <c r="F23" s="163">
        <v>201</v>
      </c>
      <c r="G23" s="13">
        <f t="shared" si="2"/>
        <v>67.813765182186231</v>
      </c>
      <c r="H23" s="13">
        <f t="shared" si="3"/>
        <v>3.3685268979386627</v>
      </c>
      <c r="I23" s="164">
        <f t="shared" si="4"/>
        <v>794</v>
      </c>
      <c r="J23" s="13">
        <f t="shared" si="5"/>
        <v>222.34668160179223</v>
      </c>
      <c r="K23" s="85">
        <f t="shared" si="6"/>
        <v>10.627760674608487</v>
      </c>
    </row>
    <row r="24" spans="1:11" s="10" customFormat="1" ht="11.4">
      <c r="A24" s="200"/>
      <c r="B24" s="37" t="s">
        <v>51</v>
      </c>
      <c r="C24" s="163">
        <v>1</v>
      </c>
      <c r="D24" s="13">
        <f t="shared" si="0"/>
        <v>1.6474464579901154</v>
      </c>
      <c r="E24" s="13">
        <f t="shared" si="1"/>
        <v>6.6489361702127658E-2</v>
      </c>
      <c r="F24" s="163">
        <v>22</v>
      </c>
      <c r="G24" s="13">
        <f t="shared" si="2"/>
        <v>7.4224021592442648</v>
      </c>
      <c r="H24" s="13">
        <f t="shared" si="3"/>
        <v>0.36869448634154517</v>
      </c>
      <c r="I24" s="164">
        <f t="shared" si="4"/>
        <v>23</v>
      </c>
      <c r="J24" s="13">
        <f t="shared" si="5"/>
        <v>6.4407728927471295</v>
      </c>
      <c r="K24" s="85">
        <f t="shared" si="6"/>
        <v>0.30785704724936419</v>
      </c>
    </row>
    <row r="25" spans="1:11" s="10" customFormat="1" ht="12" thickBot="1">
      <c r="A25" s="193"/>
      <c r="B25" s="82" t="s">
        <v>52</v>
      </c>
      <c r="C25" s="88">
        <v>61</v>
      </c>
      <c r="D25" s="62">
        <f t="shared" si="0"/>
        <v>100.49423393739704</v>
      </c>
      <c r="E25" s="62">
        <f t="shared" si="1"/>
        <v>4.0558510638297873</v>
      </c>
      <c r="F25" s="88">
        <v>104</v>
      </c>
      <c r="G25" s="62">
        <f t="shared" si="2"/>
        <v>35.087719298245617</v>
      </c>
      <c r="H25" s="62">
        <f t="shared" si="3"/>
        <v>1.7429193899782136</v>
      </c>
      <c r="I25" s="159">
        <f t="shared" si="4"/>
        <v>165</v>
      </c>
      <c r="J25" s="62">
        <f t="shared" si="5"/>
        <v>46.205544665359845</v>
      </c>
      <c r="K25" s="63">
        <f t="shared" si="6"/>
        <v>2.2085396867889173</v>
      </c>
    </row>
    <row r="26" spans="1:11" ht="14.4" thickBot="1">
      <c r="A26" s="154" t="s">
        <v>32</v>
      </c>
      <c r="B26" s="34" t="s">
        <v>33</v>
      </c>
      <c r="C26" s="75">
        <v>65</v>
      </c>
      <c r="D26" s="14">
        <f t="shared" si="0"/>
        <v>107.0840197693575</v>
      </c>
      <c r="E26" s="14">
        <f t="shared" si="1"/>
        <v>4.3218085106382977</v>
      </c>
      <c r="F26" s="75">
        <v>222</v>
      </c>
      <c r="G26" s="77">
        <f t="shared" si="2"/>
        <v>74.89878542510121</v>
      </c>
      <c r="H26" s="77">
        <f t="shared" si="3"/>
        <v>3.7204625439919559</v>
      </c>
      <c r="I26" s="76">
        <f t="shared" si="4"/>
        <v>287</v>
      </c>
      <c r="J26" s="77">
        <f t="shared" si="5"/>
        <v>80.369644357322883</v>
      </c>
      <c r="K26" s="78">
        <f t="shared" si="6"/>
        <v>3.8415205461116315</v>
      </c>
    </row>
    <row r="27" spans="1:11" ht="14.4" thickBot="1">
      <c r="A27" s="154" t="s">
        <v>34</v>
      </c>
      <c r="B27" s="34" t="s">
        <v>35</v>
      </c>
      <c r="C27" s="75">
        <v>85</v>
      </c>
      <c r="D27" s="14">
        <f t="shared" si="0"/>
        <v>140.0329489291598</v>
      </c>
      <c r="E27" s="14">
        <f t="shared" si="1"/>
        <v>5.6515957446808507</v>
      </c>
      <c r="F27" s="75">
        <v>136</v>
      </c>
      <c r="G27" s="77">
        <f t="shared" si="2"/>
        <v>45.883940620782724</v>
      </c>
      <c r="H27" s="77">
        <f t="shared" si="3"/>
        <v>2.2792022792022792</v>
      </c>
      <c r="I27" s="76">
        <f t="shared" si="4"/>
        <v>221</v>
      </c>
      <c r="J27" s="77">
        <f t="shared" si="5"/>
        <v>61.887426491178942</v>
      </c>
      <c r="K27" s="78">
        <f t="shared" si="6"/>
        <v>2.9581046713960646</v>
      </c>
    </row>
    <row r="28" spans="1:11" ht="27" thickBot="1">
      <c r="A28" s="154" t="s">
        <v>36</v>
      </c>
      <c r="B28" s="34" t="s">
        <v>37</v>
      </c>
      <c r="C28" s="75">
        <v>22</v>
      </c>
      <c r="D28" s="14">
        <f t="shared" si="0"/>
        <v>36.243822075782539</v>
      </c>
      <c r="E28" s="14">
        <f t="shared" si="1"/>
        <v>1.4627659574468086</v>
      </c>
      <c r="F28" s="75">
        <v>494</v>
      </c>
      <c r="G28" s="77">
        <f t="shared" si="2"/>
        <v>166.66666666666666</v>
      </c>
      <c r="H28" s="77">
        <f t="shared" si="3"/>
        <v>8.2788671023965144</v>
      </c>
      <c r="I28" s="76">
        <f t="shared" si="4"/>
        <v>516</v>
      </c>
      <c r="J28" s="77">
        <f t="shared" si="5"/>
        <v>144.49733968076168</v>
      </c>
      <c r="K28" s="78">
        <f t="shared" si="6"/>
        <v>6.9067059295944322</v>
      </c>
    </row>
    <row r="29" spans="1:11" ht="13.8">
      <c r="A29" s="192" t="s">
        <v>38</v>
      </c>
      <c r="B29" s="46" t="s">
        <v>39</v>
      </c>
      <c r="C29" s="55">
        <v>71</v>
      </c>
      <c r="D29" s="47">
        <f t="shared" si="0"/>
        <v>116.96869851729819</v>
      </c>
      <c r="E29" s="47">
        <f t="shared" si="1"/>
        <v>4.7207446808510642</v>
      </c>
      <c r="F29" s="55">
        <v>335</v>
      </c>
      <c r="G29" s="65">
        <f t="shared" si="2"/>
        <v>113.02294197031038</v>
      </c>
      <c r="H29" s="65">
        <f t="shared" si="3"/>
        <v>5.6142114965644376</v>
      </c>
      <c r="I29" s="56">
        <f t="shared" si="4"/>
        <v>406</v>
      </c>
      <c r="J29" s="65">
        <f t="shared" si="5"/>
        <v>113.69364323718847</v>
      </c>
      <c r="K29" s="66">
        <f t="shared" si="6"/>
        <v>5.4343461384018203</v>
      </c>
    </row>
    <row r="30" spans="1:11" s="10" customFormat="1" ht="12" thickBot="1">
      <c r="A30" s="193"/>
      <c r="B30" s="82" t="s">
        <v>40</v>
      </c>
      <c r="C30" s="88">
        <v>42</v>
      </c>
      <c r="D30" s="62">
        <f t="shared" si="0"/>
        <v>69.192751235584836</v>
      </c>
      <c r="E30" s="62">
        <f t="shared" si="1"/>
        <v>2.7925531914893615</v>
      </c>
      <c r="F30" s="88">
        <v>148</v>
      </c>
      <c r="G30" s="62">
        <f t="shared" si="2"/>
        <v>49.932523616734144</v>
      </c>
      <c r="H30" s="62">
        <f t="shared" si="3"/>
        <v>2.4803083626613041</v>
      </c>
      <c r="I30" s="159">
        <f t="shared" si="4"/>
        <v>190</v>
      </c>
      <c r="J30" s="62">
        <f t="shared" si="5"/>
        <v>53.206384766171944</v>
      </c>
      <c r="K30" s="63">
        <f t="shared" si="6"/>
        <v>2.5431669120599651</v>
      </c>
    </row>
    <row r="31" spans="1:11" ht="14.4" thickBot="1">
      <c r="A31" s="154" t="s">
        <v>41</v>
      </c>
      <c r="B31" s="34" t="s">
        <v>42</v>
      </c>
      <c r="C31" s="75">
        <v>1</v>
      </c>
      <c r="D31" s="14">
        <f t="shared" si="0"/>
        <v>1.6474464579901154</v>
      </c>
      <c r="E31" s="14">
        <f t="shared" si="1"/>
        <v>6.6489361702127658E-2</v>
      </c>
      <c r="F31" s="75">
        <v>5</v>
      </c>
      <c r="G31" s="77">
        <f t="shared" si="2"/>
        <v>1.6869095816464237</v>
      </c>
      <c r="H31" s="77">
        <f t="shared" si="3"/>
        <v>8.3794201441260263E-2</v>
      </c>
      <c r="I31" s="76">
        <f t="shared" si="4"/>
        <v>6</v>
      </c>
      <c r="J31" s="77">
        <f t="shared" si="5"/>
        <v>1.6802016241949034</v>
      </c>
      <c r="K31" s="78">
        <f t="shared" si="6"/>
        <v>8.0310534065051536E-2</v>
      </c>
    </row>
    <row r="32" spans="1:11" ht="17.25" customHeight="1" thickBot="1">
      <c r="A32" s="154" t="s">
        <v>43</v>
      </c>
      <c r="B32" s="34" t="s">
        <v>44</v>
      </c>
      <c r="C32" s="75">
        <v>1</v>
      </c>
      <c r="D32" s="14">
        <f t="shared" si="0"/>
        <v>1.6474464579901154</v>
      </c>
      <c r="E32" s="14">
        <f t="shared" si="1"/>
        <v>6.6489361702127658E-2</v>
      </c>
      <c r="F32" s="75"/>
      <c r="G32" s="77">
        <f t="shared" si="2"/>
        <v>0</v>
      </c>
      <c r="H32" s="77">
        <f t="shared" si="3"/>
        <v>0</v>
      </c>
      <c r="I32" s="76">
        <f t="shared" si="4"/>
        <v>1</v>
      </c>
      <c r="J32" s="77">
        <f t="shared" si="5"/>
        <v>0.2800336040324839</v>
      </c>
      <c r="K32" s="78">
        <f t="shared" si="6"/>
        <v>1.3385089010841922E-2</v>
      </c>
    </row>
    <row r="33" spans="1:11" ht="14.4" thickBot="1">
      <c r="A33" s="154" t="s">
        <v>45</v>
      </c>
      <c r="B33" s="32" t="s">
        <v>46</v>
      </c>
      <c r="C33" s="75">
        <v>10</v>
      </c>
      <c r="D33" s="89">
        <f t="shared" si="0"/>
        <v>16.474464579901152</v>
      </c>
      <c r="E33" s="89">
        <f t="shared" si="1"/>
        <v>0.66489361702127658</v>
      </c>
      <c r="F33" s="75">
        <v>4</v>
      </c>
      <c r="G33" s="94">
        <f t="shared" si="2"/>
        <v>1.3495276653171391</v>
      </c>
      <c r="H33" s="94">
        <f t="shared" si="3"/>
        <v>6.7035361153008205E-2</v>
      </c>
      <c r="I33" s="117">
        <f t="shared" si="4"/>
        <v>14</v>
      </c>
      <c r="J33" s="94">
        <f t="shared" si="5"/>
        <v>3.9204704564547748</v>
      </c>
      <c r="K33" s="95">
        <f t="shared" si="6"/>
        <v>0.1873912461517869</v>
      </c>
    </row>
    <row r="34" spans="1:11" ht="14.4" thickBot="1">
      <c r="A34" s="154" t="s">
        <v>47</v>
      </c>
      <c r="B34" s="32" t="s">
        <v>48</v>
      </c>
      <c r="C34" s="75">
        <v>189</v>
      </c>
      <c r="D34" s="89">
        <f t="shared" si="0"/>
        <v>311.36738056013178</v>
      </c>
      <c r="E34" s="89">
        <f t="shared" si="1"/>
        <v>12.566489361702128</v>
      </c>
      <c r="F34" s="75">
        <v>328</v>
      </c>
      <c r="G34" s="94">
        <f t="shared" si="2"/>
        <v>110.6612685560054</v>
      </c>
      <c r="H34" s="94">
        <f t="shared" si="3"/>
        <v>5.4968996145466731</v>
      </c>
      <c r="I34" s="117">
        <f t="shared" si="4"/>
        <v>517</v>
      </c>
      <c r="J34" s="94">
        <f t="shared" si="5"/>
        <v>144.77737328479418</v>
      </c>
      <c r="K34" s="95">
        <f t="shared" si="6"/>
        <v>6.920091018605274</v>
      </c>
    </row>
    <row r="35" spans="1:11" ht="14.4" thickBot="1">
      <c r="A35" s="154" t="s">
        <v>49</v>
      </c>
      <c r="B35" s="32" t="s">
        <v>50</v>
      </c>
      <c r="C35" s="75">
        <v>41</v>
      </c>
      <c r="D35" s="89">
        <f t="shared" si="0"/>
        <v>67.545304777594723</v>
      </c>
      <c r="E35" s="89">
        <f t="shared" si="1"/>
        <v>2.7260638297872339</v>
      </c>
      <c r="F35" s="75">
        <v>213</v>
      </c>
      <c r="G35" s="94">
        <f t="shared" si="2"/>
        <v>71.862348178137651</v>
      </c>
      <c r="H35" s="94">
        <f t="shared" si="3"/>
        <v>3.5696329813976875</v>
      </c>
      <c r="I35" s="117">
        <f t="shared" si="4"/>
        <v>254</v>
      </c>
      <c r="J35" s="94">
        <f t="shared" si="5"/>
        <v>71.128535424250913</v>
      </c>
      <c r="K35" s="95">
        <f t="shared" si="6"/>
        <v>3.3998126087538481</v>
      </c>
    </row>
    <row r="36" spans="1:11" ht="13.8">
      <c r="A36" s="179" t="s">
        <v>62</v>
      </c>
      <c r="B36" s="96" t="s">
        <v>63</v>
      </c>
      <c r="C36" s="55">
        <v>6</v>
      </c>
      <c r="D36" s="60">
        <f t="shared" si="0"/>
        <v>9.8846787479406917</v>
      </c>
      <c r="E36" s="60">
        <f t="shared" si="1"/>
        <v>0.39893617021276595</v>
      </c>
      <c r="F36" s="55">
        <v>736</v>
      </c>
      <c r="G36" s="60">
        <f t="shared" si="2"/>
        <v>248.31309041835357</v>
      </c>
      <c r="H36" s="60">
        <f t="shared" si="3"/>
        <v>12.33450645215351</v>
      </c>
      <c r="I36" s="118">
        <f t="shared" si="4"/>
        <v>742</v>
      </c>
      <c r="J36" s="60">
        <f t="shared" si="5"/>
        <v>207.78493419210307</v>
      </c>
      <c r="K36" s="61">
        <f t="shared" si="6"/>
        <v>9.9317360460447066</v>
      </c>
    </row>
    <row r="37" spans="1:11" s="10" customFormat="1" ht="11.4">
      <c r="A37" s="180"/>
      <c r="B37" s="36" t="s">
        <v>64</v>
      </c>
      <c r="C37" s="168">
        <v>2</v>
      </c>
      <c r="D37" s="169">
        <f t="shared" si="0"/>
        <v>3.2948929159802307</v>
      </c>
      <c r="E37" s="169">
        <f t="shared" si="1"/>
        <v>0.13297872340425532</v>
      </c>
      <c r="F37" s="170">
        <v>115</v>
      </c>
      <c r="G37" s="169">
        <f t="shared" si="2"/>
        <v>38.798920377867745</v>
      </c>
      <c r="H37" s="169">
        <f t="shared" si="3"/>
        <v>1.9272666331489861</v>
      </c>
      <c r="I37" s="171">
        <f t="shared" si="4"/>
        <v>117</v>
      </c>
      <c r="J37" s="169">
        <f t="shared" si="5"/>
        <v>32.763931671800613</v>
      </c>
      <c r="K37" s="172">
        <f t="shared" si="6"/>
        <v>1.5660554142685048</v>
      </c>
    </row>
    <row r="38" spans="1:11" s="10" customFormat="1" ht="12" thickBot="1">
      <c r="A38" s="181"/>
      <c r="B38" s="82" t="s">
        <v>65</v>
      </c>
      <c r="C38" s="161">
        <v>3</v>
      </c>
      <c r="D38" s="173">
        <f t="shared" si="0"/>
        <v>4.9423393739703458</v>
      </c>
      <c r="E38" s="173">
        <f t="shared" si="1"/>
        <v>0.19946808510638298</v>
      </c>
      <c r="F38" s="174">
        <v>33</v>
      </c>
      <c r="G38" s="173">
        <f t="shared" si="2"/>
        <v>11.133603238866396</v>
      </c>
      <c r="H38" s="173">
        <f t="shared" si="3"/>
        <v>0.55304172951231778</v>
      </c>
      <c r="I38" s="175">
        <f t="shared" si="4"/>
        <v>36</v>
      </c>
      <c r="J38" s="173">
        <f t="shared" si="5"/>
        <v>10.081209745169421</v>
      </c>
      <c r="K38" s="176">
        <f t="shared" si="6"/>
        <v>0.48186320439030922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1504</v>
      </c>
      <c r="D39" s="146">
        <f t="shared" si="0"/>
        <v>2477.7594728171334</v>
      </c>
      <c r="E39" s="146">
        <f t="shared" si="1"/>
        <v>100</v>
      </c>
      <c r="F39" s="149">
        <f>F7+F9+F11+F12+SUM(F14:F18)+F22+SUM(F26:F29)+SUM(F31:F36)</f>
        <v>5967</v>
      </c>
      <c r="G39" s="146">
        <f t="shared" si="2"/>
        <v>2013.1578947368421</v>
      </c>
      <c r="H39" s="146">
        <f t="shared" si="3"/>
        <v>100</v>
      </c>
      <c r="I39" s="149">
        <f>I7+I9+I11+I12+SUM(I14:I18)+I22+SUM(I26:I29)+SUM(I31:I36)</f>
        <v>7471</v>
      </c>
      <c r="J39" s="146">
        <f t="shared" si="5"/>
        <v>2092.131055726687</v>
      </c>
      <c r="K39" s="147">
        <f t="shared" si="6"/>
        <v>100</v>
      </c>
    </row>
    <row r="40" spans="1:11">
      <c r="A40" s="102"/>
      <c r="B40" s="100"/>
    </row>
    <row r="41" spans="1:11">
      <c r="A41" s="102"/>
      <c r="B41" s="103"/>
    </row>
    <row r="42" spans="1:11">
      <c r="A42" s="102"/>
      <c r="B42" s="101"/>
    </row>
    <row r="43" spans="1:11">
      <c r="A43" s="102"/>
      <c r="B43" s="101"/>
    </row>
  </sheetData>
  <mergeCells count="13">
    <mergeCell ref="A4:C4"/>
    <mergeCell ref="A36:A38"/>
    <mergeCell ref="A22:A25"/>
    <mergeCell ref="A29:A30"/>
    <mergeCell ref="I5:K5"/>
    <mergeCell ref="F5:H5"/>
    <mergeCell ref="C5:E5"/>
    <mergeCell ref="A5:A6"/>
    <mergeCell ref="B5:B6"/>
    <mergeCell ref="A9:A10"/>
    <mergeCell ref="A7:A8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3"/>
  <sheetViews>
    <sheetView workbookViewId="0">
      <selection activeCell="A4" sqref="A4:C4"/>
    </sheetView>
  </sheetViews>
  <sheetFormatPr defaultRowHeight="13.2"/>
  <cols>
    <col min="1" max="1" width="7.6640625" style="39" customWidth="1"/>
    <col min="2" max="2" width="53.6640625" style="1" customWidth="1"/>
    <col min="3" max="3" width="10.44140625" style="4" customWidth="1"/>
    <col min="4" max="4" width="9.44140625" style="1" customWidth="1"/>
    <col min="5" max="5" width="8.88671875" style="1"/>
    <col min="6" max="6" width="11.5546875" style="4" customWidth="1"/>
    <col min="7" max="7" width="9.44140625" style="1" customWidth="1"/>
    <col min="8" max="8" width="8.88671875" style="1"/>
    <col min="9" max="9" width="10.5546875" style="4" customWidth="1"/>
    <col min="10" max="10" width="9.33203125" style="1" customWidth="1"/>
    <col min="11" max="11" width="8" style="1" customWidth="1"/>
    <col min="12" max="16384" width="8.88671875" style="1"/>
  </cols>
  <sheetData>
    <row r="1" spans="1:11" ht="7.8" customHeight="1"/>
    <row r="2" spans="1:11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20"/>
      <c r="I3" s="21"/>
      <c r="J3" s="120"/>
      <c r="K3" s="120"/>
    </row>
    <row r="4" spans="1:11" ht="16.2" customHeight="1">
      <c r="A4" s="178" t="s">
        <v>66</v>
      </c>
      <c r="B4" s="178"/>
      <c r="C4" s="178"/>
      <c r="D4" s="28">
        <v>3134.5</v>
      </c>
      <c r="E4" s="4"/>
      <c r="G4" s="28">
        <v>17054.5</v>
      </c>
      <c r="H4" s="4"/>
      <c r="J4" s="28">
        <f>SUM(D4:G4)</f>
        <v>20189</v>
      </c>
      <c r="K4" s="4"/>
    </row>
    <row r="5" spans="1:11" ht="20.399999999999999" customHeight="1">
      <c r="A5" s="210" t="s">
        <v>68</v>
      </c>
      <c r="B5" s="187" t="s">
        <v>53</v>
      </c>
      <c r="C5" s="204" t="s">
        <v>0</v>
      </c>
      <c r="D5" s="205"/>
      <c r="E5" s="206"/>
      <c r="F5" s="204" t="s">
        <v>1</v>
      </c>
      <c r="G5" s="205"/>
      <c r="H5" s="206"/>
      <c r="I5" s="204" t="s">
        <v>2</v>
      </c>
      <c r="J5" s="205"/>
      <c r="K5" s="206"/>
    </row>
    <row r="6" spans="1:11" ht="27" customHeight="1" thickBot="1">
      <c r="A6" s="211"/>
      <c r="B6" s="188"/>
      <c r="C6" s="26" t="s">
        <v>3</v>
      </c>
      <c r="D6" s="25" t="s">
        <v>4</v>
      </c>
      <c r="E6" s="25" t="s">
        <v>5</v>
      </c>
      <c r="F6" s="26" t="s">
        <v>3</v>
      </c>
      <c r="G6" s="25" t="s">
        <v>4</v>
      </c>
      <c r="H6" s="25" t="s">
        <v>5</v>
      </c>
      <c r="I6" s="26" t="s">
        <v>3</v>
      </c>
      <c r="J6" s="25" t="s">
        <v>4</v>
      </c>
      <c r="K6" s="25" t="s">
        <v>5</v>
      </c>
    </row>
    <row r="7" spans="1:11" ht="16.5" customHeight="1">
      <c r="A7" s="192" t="s">
        <v>6</v>
      </c>
      <c r="B7" s="49" t="s">
        <v>7</v>
      </c>
      <c r="C7" s="55">
        <v>57</v>
      </c>
      <c r="D7" s="60">
        <f t="shared" ref="D7:D39" si="0">C7*1000/$D$4</f>
        <v>18.184718455894082</v>
      </c>
      <c r="E7" s="60">
        <f t="shared" ref="E7:E39" si="1">C7*100/C$39</f>
        <v>42.537313432835823</v>
      </c>
      <c r="F7" s="55">
        <v>124</v>
      </c>
      <c r="G7" s="60">
        <f t="shared" ref="G7:G39" si="2">F7*1000/$G$4</f>
        <v>7.2708082910668734</v>
      </c>
      <c r="H7" s="60">
        <f t="shared" ref="H7:H39" si="3">F7*100/F$39</f>
        <v>8.2119205298013238</v>
      </c>
      <c r="I7" s="56">
        <f t="shared" ref="I7:I38" si="4">C7+F7</f>
        <v>181</v>
      </c>
      <c r="J7" s="60">
        <f t="shared" ref="J7:J39" si="5">I7*1000/$J$4</f>
        <v>8.965278121749467</v>
      </c>
      <c r="K7" s="61">
        <f t="shared" ref="K7:K39" si="6">I7*100/I$39</f>
        <v>11.009732360097324</v>
      </c>
    </row>
    <row r="8" spans="1:11" s="10" customFormat="1" ht="12.75" customHeight="1" thickBot="1">
      <c r="A8" s="193"/>
      <c r="B8" s="57" t="s">
        <v>8</v>
      </c>
      <c r="C8" s="88"/>
      <c r="D8" s="62">
        <f t="shared" si="0"/>
        <v>0</v>
      </c>
      <c r="E8" s="62">
        <f t="shared" si="1"/>
        <v>0</v>
      </c>
      <c r="F8" s="88">
        <v>0</v>
      </c>
      <c r="G8" s="62">
        <f t="shared" si="2"/>
        <v>0</v>
      </c>
      <c r="H8" s="62">
        <f t="shared" si="3"/>
        <v>0</v>
      </c>
      <c r="I8" s="159">
        <f t="shared" si="4"/>
        <v>0</v>
      </c>
      <c r="J8" s="62">
        <f t="shared" si="5"/>
        <v>0</v>
      </c>
      <c r="K8" s="63">
        <f t="shared" si="6"/>
        <v>0</v>
      </c>
    </row>
    <row r="9" spans="1:11" ht="17.25" customHeight="1">
      <c r="A9" s="192" t="s">
        <v>9</v>
      </c>
      <c r="B9" s="46" t="s">
        <v>10</v>
      </c>
      <c r="C9" s="55"/>
      <c r="D9" s="47">
        <f t="shared" si="0"/>
        <v>0</v>
      </c>
      <c r="E9" s="47">
        <f t="shared" si="1"/>
        <v>0</v>
      </c>
      <c r="F9" s="55">
        <v>19</v>
      </c>
      <c r="G9" s="58">
        <f t="shared" si="2"/>
        <v>1.1140754639537951</v>
      </c>
      <c r="H9" s="47">
        <f t="shared" si="3"/>
        <v>1.2582781456953642</v>
      </c>
      <c r="I9" s="56">
        <f t="shared" si="4"/>
        <v>19</v>
      </c>
      <c r="J9" s="47">
        <f t="shared" si="5"/>
        <v>0.94110654316707121</v>
      </c>
      <c r="K9" s="48">
        <f t="shared" si="6"/>
        <v>1.1557177615571776</v>
      </c>
    </row>
    <row r="10" spans="1:11" s="10" customFormat="1" ht="11.25" customHeight="1" thickBot="1">
      <c r="A10" s="193"/>
      <c r="B10" s="57" t="s">
        <v>11</v>
      </c>
      <c r="C10" s="88"/>
      <c r="D10" s="62">
        <f t="shared" si="0"/>
        <v>0</v>
      </c>
      <c r="E10" s="62">
        <f t="shared" si="1"/>
        <v>0</v>
      </c>
      <c r="F10" s="88">
        <v>16</v>
      </c>
      <c r="G10" s="62">
        <f t="shared" si="2"/>
        <v>0.93816881175056432</v>
      </c>
      <c r="H10" s="62">
        <f t="shared" si="3"/>
        <v>1.0596026490066226</v>
      </c>
      <c r="I10" s="159">
        <f t="shared" si="4"/>
        <v>16</v>
      </c>
      <c r="J10" s="62">
        <f t="shared" si="5"/>
        <v>0.79251077319332308</v>
      </c>
      <c r="K10" s="63">
        <f t="shared" si="6"/>
        <v>0.97323600973236013</v>
      </c>
    </row>
    <row r="11" spans="1:11" ht="17.25" customHeight="1" thickBot="1">
      <c r="A11" s="154" t="s">
        <v>12</v>
      </c>
      <c r="B11" s="34" t="s">
        <v>13</v>
      </c>
      <c r="C11" s="75">
        <v>1</v>
      </c>
      <c r="D11" s="14">
        <f t="shared" si="0"/>
        <v>0.31903014834901899</v>
      </c>
      <c r="E11" s="14">
        <f t="shared" si="1"/>
        <v>0.74626865671641796</v>
      </c>
      <c r="F11" s="75">
        <v>4</v>
      </c>
      <c r="G11" s="14">
        <f t="shared" si="2"/>
        <v>0.23454220293764108</v>
      </c>
      <c r="H11" s="14">
        <f t="shared" si="3"/>
        <v>0.26490066225165565</v>
      </c>
      <c r="I11" s="76">
        <f t="shared" si="4"/>
        <v>5</v>
      </c>
      <c r="J11" s="14">
        <f t="shared" si="5"/>
        <v>0.24765961662291347</v>
      </c>
      <c r="K11" s="72">
        <f t="shared" si="6"/>
        <v>0.30413625304136255</v>
      </c>
    </row>
    <row r="12" spans="1:11" ht="26.4">
      <c r="A12" s="192" t="s">
        <v>14</v>
      </c>
      <c r="B12" s="46" t="s">
        <v>57</v>
      </c>
      <c r="C12" s="55">
        <v>2</v>
      </c>
      <c r="D12" s="47">
        <f t="shared" si="0"/>
        <v>0.63806029669803799</v>
      </c>
      <c r="E12" s="47">
        <f t="shared" si="1"/>
        <v>1.4925373134328359</v>
      </c>
      <c r="F12" s="55">
        <v>68</v>
      </c>
      <c r="G12" s="47">
        <f t="shared" si="2"/>
        <v>3.9872174499398985</v>
      </c>
      <c r="H12" s="47">
        <f t="shared" si="3"/>
        <v>4.5033112582781456</v>
      </c>
      <c r="I12" s="56">
        <f t="shared" si="4"/>
        <v>70</v>
      </c>
      <c r="J12" s="47">
        <f t="shared" si="5"/>
        <v>3.4672346327207886</v>
      </c>
      <c r="K12" s="48">
        <f t="shared" si="6"/>
        <v>4.2579075425790753</v>
      </c>
    </row>
    <row r="13" spans="1:11" s="10" customFormat="1" ht="12" customHeight="1" thickBot="1">
      <c r="A13" s="193"/>
      <c r="B13" s="82" t="s">
        <v>16</v>
      </c>
      <c r="C13" s="88"/>
      <c r="D13" s="62">
        <f t="shared" si="0"/>
        <v>0</v>
      </c>
      <c r="E13" s="62">
        <f t="shared" si="1"/>
        <v>0</v>
      </c>
      <c r="F13" s="88">
        <v>47</v>
      </c>
      <c r="G13" s="62">
        <f t="shared" si="2"/>
        <v>2.7558708845172828</v>
      </c>
      <c r="H13" s="62">
        <f t="shared" si="3"/>
        <v>3.1125827814569536</v>
      </c>
      <c r="I13" s="159">
        <f t="shared" si="4"/>
        <v>47</v>
      </c>
      <c r="J13" s="62">
        <f t="shared" si="5"/>
        <v>2.3280003962553866</v>
      </c>
      <c r="K13" s="63">
        <f t="shared" si="6"/>
        <v>2.8588807785888077</v>
      </c>
    </row>
    <row r="14" spans="1:11" ht="14.25" customHeight="1" thickBot="1">
      <c r="A14" s="155" t="s">
        <v>17</v>
      </c>
      <c r="B14" s="29" t="s">
        <v>18</v>
      </c>
      <c r="C14" s="75">
        <v>5</v>
      </c>
      <c r="D14" s="14">
        <f t="shared" si="0"/>
        <v>1.595150741745095</v>
      </c>
      <c r="E14" s="14">
        <f t="shared" si="1"/>
        <v>3.7313432835820897</v>
      </c>
      <c r="F14" s="75">
        <v>26</v>
      </c>
      <c r="G14" s="14">
        <f t="shared" si="2"/>
        <v>1.5245243190946671</v>
      </c>
      <c r="H14" s="14">
        <f t="shared" si="3"/>
        <v>1.7218543046357615</v>
      </c>
      <c r="I14" s="76">
        <f t="shared" si="4"/>
        <v>31</v>
      </c>
      <c r="J14" s="14">
        <f t="shared" si="5"/>
        <v>1.5354896230620636</v>
      </c>
      <c r="K14" s="72">
        <f t="shared" si="6"/>
        <v>1.8856447688564477</v>
      </c>
    </row>
    <row r="15" spans="1:11" ht="14.4" thickBot="1">
      <c r="A15" s="155" t="s">
        <v>19</v>
      </c>
      <c r="B15" s="29" t="s">
        <v>20</v>
      </c>
      <c r="C15" s="75">
        <v>3</v>
      </c>
      <c r="D15" s="14">
        <f t="shared" si="0"/>
        <v>0.95709044504705698</v>
      </c>
      <c r="E15" s="14">
        <f t="shared" si="1"/>
        <v>2.2388059701492535</v>
      </c>
      <c r="F15" s="75">
        <v>55</v>
      </c>
      <c r="G15" s="14">
        <f t="shared" si="2"/>
        <v>3.2249552903925651</v>
      </c>
      <c r="H15" s="14">
        <f t="shared" si="3"/>
        <v>3.6423841059602649</v>
      </c>
      <c r="I15" s="76">
        <f t="shared" si="4"/>
        <v>58</v>
      </c>
      <c r="J15" s="14">
        <f t="shared" si="5"/>
        <v>2.8728515528257961</v>
      </c>
      <c r="K15" s="72">
        <f t="shared" si="6"/>
        <v>3.5279805352798053</v>
      </c>
    </row>
    <row r="16" spans="1:11" ht="14.4" thickBot="1">
      <c r="A16" s="154" t="s">
        <v>21</v>
      </c>
      <c r="B16" s="34" t="s">
        <v>22</v>
      </c>
      <c r="C16" s="75">
        <v>8</v>
      </c>
      <c r="D16" s="14">
        <f t="shared" si="0"/>
        <v>2.552241186792152</v>
      </c>
      <c r="E16" s="14">
        <f t="shared" si="1"/>
        <v>5.9701492537313436</v>
      </c>
      <c r="F16" s="75">
        <v>16</v>
      </c>
      <c r="G16" s="14">
        <f t="shared" si="2"/>
        <v>0.93816881175056432</v>
      </c>
      <c r="H16" s="14">
        <f t="shared" si="3"/>
        <v>1.0596026490066226</v>
      </c>
      <c r="I16" s="76">
        <f t="shared" si="4"/>
        <v>24</v>
      </c>
      <c r="J16" s="14">
        <f t="shared" si="5"/>
        <v>1.1887661597899846</v>
      </c>
      <c r="K16" s="72">
        <f t="shared" si="6"/>
        <v>1.4598540145985401</v>
      </c>
    </row>
    <row r="17" spans="1:11" ht="14.4" thickBot="1">
      <c r="A17" s="155" t="s">
        <v>23</v>
      </c>
      <c r="B17" s="29" t="s">
        <v>24</v>
      </c>
      <c r="C17" s="75">
        <v>1</v>
      </c>
      <c r="D17" s="14">
        <f t="shared" si="0"/>
        <v>0.31903014834901899</v>
      </c>
      <c r="E17" s="14">
        <f t="shared" si="1"/>
        <v>0.74626865671641796</v>
      </c>
      <c r="F17" s="75">
        <v>23</v>
      </c>
      <c r="G17" s="14">
        <f t="shared" si="2"/>
        <v>1.3486176668914363</v>
      </c>
      <c r="H17" s="14">
        <f t="shared" si="3"/>
        <v>1.5231788079470199</v>
      </c>
      <c r="I17" s="76">
        <f t="shared" si="4"/>
        <v>24</v>
      </c>
      <c r="J17" s="14">
        <f t="shared" si="5"/>
        <v>1.1887661597899846</v>
      </c>
      <c r="K17" s="72">
        <f t="shared" si="6"/>
        <v>1.4598540145985401</v>
      </c>
    </row>
    <row r="18" spans="1:11" ht="18" customHeight="1">
      <c r="A18" s="207" t="s">
        <v>25</v>
      </c>
      <c r="B18" s="83" t="s">
        <v>26</v>
      </c>
      <c r="C18" s="55">
        <v>1</v>
      </c>
      <c r="D18" s="47">
        <f t="shared" si="0"/>
        <v>0.31903014834901899</v>
      </c>
      <c r="E18" s="47">
        <f t="shared" si="1"/>
        <v>0.74626865671641796</v>
      </c>
      <c r="F18" s="55">
        <v>553</v>
      </c>
      <c r="G18" s="47">
        <f t="shared" si="2"/>
        <v>32.425459556128878</v>
      </c>
      <c r="H18" s="47">
        <f t="shared" si="3"/>
        <v>36.622516556291387</v>
      </c>
      <c r="I18" s="56">
        <f t="shared" si="4"/>
        <v>554</v>
      </c>
      <c r="J18" s="47">
        <f t="shared" si="5"/>
        <v>27.440685521818811</v>
      </c>
      <c r="K18" s="48">
        <f t="shared" si="6"/>
        <v>33.698296836982969</v>
      </c>
    </row>
    <row r="19" spans="1:11" s="10" customFormat="1" ht="12.75" customHeight="1">
      <c r="A19" s="208"/>
      <c r="B19" s="38" t="s">
        <v>27</v>
      </c>
      <c r="C19" s="163"/>
      <c r="D19" s="13">
        <f t="shared" si="0"/>
        <v>0</v>
      </c>
      <c r="E19" s="13">
        <f t="shared" si="1"/>
        <v>0</v>
      </c>
      <c r="F19" s="163">
        <v>498</v>
      </c>
      <c r="G19" s="13">
        <f t="shared" si="2"/>
        <v>29.200504265736317</v>
      </c>
      <c r="H19" s="13">
        <f t="shared" si="3"/>
        <v>32.980132450331126</v>
      </c>
      <c r="I19" s="164">
        <f t="shared" si="4"/>
        <v>498</v>
      </c>
      <c r="J19" s="13">
        <f t="shared" si="5"/>
        <v>24.66689781564218</v>
      </c>
      <c r="K19" s="85">
        <f t="shared" si="6"/>
        <v>30.291970802919707</v>
      </c>
    </row>
    <row r="20" spans="1:11" s="10" customFormat="1" ht="16.2" customHeight="1">
      <c r="A20" s="208"/>
      <c r="B20" s="37" t="s">
        <v>56</v>
      </c>
      <c r="C20" s="163"/>
      <c r="D20" s="13">
        <f t="shared" si="0"/>
        <v>0</v>
      </c>
      <c r="E20" s="13">
        <f t="shared" si="1"/>
        <v>0</v>
      </c>
      <c r="F20" s="163">
        <v>15</v>
      </c>
      <c r="G20" s="13">
        <f t="shared" si="2"/>
        <v>0.87953326101615414</v>
      </c>
      <c r="H20" s="13">
        <f t="shared" si="3"/>
        <v>0.99337748344370858</v>
      </c>
      <c r="I20" s="164">
        <f t="shared" si="4"/>
        <v>15</v>
      </c>
      <c r="J20" s="13">
        <f t="shared" si="5"/>
        <v>0.74297884986874041</v>
      </c>
      <c r="K20" s="85">
        <f t="shared" si="6"/>
        <v>0.91240875912408759</v>
      </c>
    </row>
    <row r="21" spans="1:11" s="10" customFormat="1" ht="16.2" customHeight="1" thickBot="1">
      <c r="A21" s="209"/>
      <c r="B21" s="57" t="s">
        <v>28</v>
      </c>
      <c r="C21" s="88"/>
      <c r="D21" s="62">
        <f t="shared" si="0"/>
        <v>0</v>
      </c>
      <c r="E21" s="62">
        <f t="shared" si="1"/>
        <v>0</v>
      </c>
      <c r="F21" s="88">
        <v>9</v>
      </c>
      <c r="G21" s="62">
        <f t="shared" si="2"/>
        <v>0.52771995660969251</v>
      </c>
      <c r="H21" s="62">
        <f t="shared" si="3"/>
        <v>0.59602649006622521</v>
      </c>
      <c r="I21" s="159">
        <f t="shared" si="4"/>
        <v>9</v>
      </c>
      <c r="J21" s="62">
        <f t="shared" si="5"/>
        <v>0.44578730992124427</v>
      </c>
      <c r="K21" s="63">
        <f t="shared" si="6"/>
        <v>0.54744525547445255</v>
      </c>
    </row>
    <row r="22" spans="1:11" ht="16.5" customHeight="1">
      <c r="A22" s="207" t="s">
        <v>29</v>
      </c>
      <c r="B22" s="83" t="s">
        <v>30</v>
      </c>
      <c r="C22" s="55">
        <v>17</v>
      </c>
      <c r="D22" s="47">
        <f t="shared" si="0"/>
        <v>5.4235125219333229</v>
      </c>
      <c r="E22" s="47">
        <f t="shared" si="1"/>
        <v>12.686567164179104</v>
      </c>
      <c r="F22" s="55">
        <v>58</v>
      </c>
      <c r="G22" s="47">
        <f t="shared" si="2"/>
        <v>3.400861942595796</v>
      </c>
      <c r="H22" s="47">
        <f t="shared" si="3"/>
        <v>3.8410596026490067</v>
      </c>
      <c r="I22" s="56">
        <f t="shared" si="4"/>
        <v>75</v>
      </c>
      <c r="J22" s="47">
        <f t="shared" si="5"/>
        <v>3.7148942493437018</v>
      </c>
      <c r="K22" s="48">
        <f t="shared" si="6"/>
        <v>4.562043795620438</v>
      </c>
    </row>
    <row r="23" spans="1:11" s="10" customFormat="1" ht="11.25" customHeight="1">
      <c r="A23" s="208"/>
      <c r="B23" s="38" t="s">
        <v>31</v>
      </c>
      <c r="C23" s="163">
        <v>11</v>
      </c>
      <c r="D23" s="13">
        <f t="shared" si="0"/>
        <v>3.5093316318392089</v>
      </c>
      <c r="E23" s="13">
        <f t="shared" si="1"/>
        <v>8.2089552238805972</v>
      </c>
      <c r="F23" s="163">
        <v>11</v>
      </c>
      <c r="G23" s="13">
        <f t="shared" si="2"/>
        <v>0.64499105807851298</v>
      </c>
      <c r="H23" s="13">
        <f t="shared" si="3"/>
        <v>0.72847682119205293</v>
      </c>
      <c r="I23" s="164">
        <f t="shared" si="4"/>
        <v>22</v>
      </c>
      <c r="J23" s="13">
        <f t="shared" si="5"/>
        <v>1.0897023131408192</v>
      </c>
      <c r="K23" s="85">
        <f t="shared" si="6"/>
        <v>1.3381995133819951</v>
      </c>
    </row>
    <row r="24" spans="1:11" s="10" customFormat="1" ht="12.75" customHeight="1">
      <c r="A24" s="208"/>
      <c r="B24" s="37" t="s">
        <v>51</v>
      </c>
      <c r="C24" s="163"/>
      <c r="D24" s="13">
        <f t="shared" si="0"/>
        <v>0</v>
      </c>
      <c r="E24" s="13">
        <f t="shared" si="1"/>
        <v>0</v>
      </c>
      <c r="F24" s="163">
        <v>6</v>
      </c>
      <c r="G24" s="13">
        <f t="shared" si="2"/>
        <v>0.35181330440646164</v>
      </c>
      <c r="H24" s="13">
        <f t="shared" si="3"/>
        <v>0.39735099337748342</v>
      </c>
      <c r="I24" s="164">
        <f t="shared" si="4"/>
        <v>6</v>
      </c>
      <c r="J24" s="13">
        <f t="shared" si="5"/>
        <v>0.29719153994749614</v>
      </c>
      <c r="K24" s="85">
        <f t="shared" si="6"/>
        <v>0.36496350364963503</v>
      </c>
    </row>
    <row r="25" spans="1:11" s="10" customFormat="1" ht="12" thickBot="1">
      <c r="A25" s="209"/>
      <c r="B25" s="82" t="s">
        <v>52</v>
      </c>
      <c r="C25" s="88">
        <v>4</v>
      </c>
      <c r="D25" s="62">
        <f t="shared" si="0"/>
        <v>1.276120593396076</v>
      </c>
      <c r="E25" s="62">
        <f t="shared" si="1"/>
        <v>2.9850746268656718</v>
      </c>
      <c r="F25" s="88">
        <v>29</v>
      </c>
      <c r="G25" s="62">
        <f t="shared" si="2"/>
        <v>1.700430971297898</v>
      </c>
      <c r="H25" s="62">
        <f t="shared" si="3"/>
        <v>1.9205298013245033</v>
      </c>
      <c r="I25" s="159">
        <f t="shared" si="4"/>
        <v>33</v>
      </c>
      <c r="J25" s="62">
        <f t="shared" si="5"/>
        <v>1.6345534697112289</v>
      </c>
      <c r="K25" s="63">
        <f t="shared" si="6"/>
        <v>2.0072992700729926</v>
      </c>
    </row>
    <row r="26" spans="1:11" ht="14.4" thickBot="1">
      <c r="A26" s="154" t="s">
        <v>32</v>
      </c>
      <c r="B26" s="34" t="s">
        <v>33</v>
      </c>
      <c r="C26" s="75">
        <v>2</v>
      </c>
      <c r="D26" s="14">
        <f t="shared" si="0"/>
        <v>0.63806029669803799</v>
      </c>
      <c r="E26" s="14">
        <f t="shared" si="1"/>
        <v>1.4925373134328359</v>
      </c>
      <c r="F26" s="75">
        <v>77</v>
      </c>
      <c r="G26" s="14">
        <f t="shared" si="2"/>
        <v>4.5149374065495911</v>
      </c>
      <c r="H26" s="14">
        <f t="shared" si="3"/>
        <v>5.0993377483443707</v>
      </c>
      <c r="I26" s="76">
        <f t="shared" si="4"/>
        <v>79</v>
      </c>
      <c r="J26" s="14">
        <f t="shared" si="5"/>
        <v>3.913021942642033</v>
      </c>
      <c r="K26" s="72">
        <f t="shared" si="6"/>
        <v>4.8053527980535282</v>
      </c>
    </row>
    <row r="27" spans="1:11" ht="14.4" thickBot="1">
      <c r="A27" s="154" t="s">
        <v>34</v>
      </c>
      <c r="B27" s="34" t="s">
        <v>35</v>
      </c>
      <c r="C27" s="75">
        <v>7</v>
      </c>
      <c r="D27" s="14">
        <f t="shared" si="0"/>
        <v>2.233211038443133</v>
      </c>
      <c r="E27" s="14">
        <f t="shared" si="1"/>
        <v>5.2238805970149258</v>
      </c>
      <c r="F27" s="75">
        <v>23</v>
      </c>
      <c r="G27" s="14">
        <f t="shared" si="2"/>
        <v>1.3486176668914363</v>
      </c>
      <c r="H27" s="14">
        <f t="shared" si="3"/>
        <v>1.5231788079470199</v>
      </c>
      <c r="I27" s="76">
        <f t="shared" si="4"/>
        <v>30</v>
      </c>
      <c r="J27" s="14">
        <f t="shared" si="5"/>
        <v>1.4859576997374808</v>
      </c>
      <c r="K27" s="72">
        <f t="shared" si="6"/>
        <v>1.8248175182481752</v>
      </c>
    </row>
    <row r="28" spans="1:11" ht="27" thickBot="1">
      <c r="A28" s="154" t="s">
        <v>36</v>
      </c>
      <c r="B28" s="34" t="s">
        <v>54</v>
      </c>
      <c r="C28" s="75">
        <v>2</v>
      </c>
      <c r="D28" s="14">
        <f t="shared" si="0"/>
        <v>0.63806029669803799</v>
      </c>
      <c r="E28" s="14">
        <f t="shared" si="1"/>
        <v>1.4925373134328359</v>
      </c>
      <c r="F28" s="75">
        <v>95</v>
      </c>
      <c r="G28" s="14">
        <f t="shared" si="2"/>
        <v>5.5703773197689763</v>
      </c>
      <c r="H28" s="14">
        <f t="shared" si="3"/>
        <v>6.2913907284768209</v>
      </c>
      <c r="I28" s="76">
        <f t="shared" si="4"/>
        <v>97</v>
      </c>
      <c r="J28" s="14">
        <f t="shared" si="5"/>
        <v>4.8045965624845213</v>
      </c>
      <c r="K28" s="72">
        <f t="shared" si="6"/>
        <v>5.9002433090024331</v>
      </c>
    </row>
    <row r="29" spans="1:11" ht="13.8">
      <c r="A29" s="158" t="s">
        <v>38</v>
      </c>
      <c r="B29" s="83" t="s">
        <v>39</v>
      </c>
      <c r="C29" s="55">
        <v>7</v>
      </c>
      <c r="D29" s="47">
        <f t="shared" si="0"/>
        <v>2.233211038443133</v>
      </c>
      <c r="E29" s="47">
        <f t="shared" si="1"/>
        <v>5.2238805970149258</v>
      </c>
      <c r="F29" s="55">
        <v>55</v>
      </c>
      <c r="G29" s="47">
        <f t="shared" si="2"/>
        <v>3.2249552903925651</v>
      </c>
      <c r="H29" s="47">
        <f t="shared" si="3"/>
        <v>3.6423841059602649</v>
      </c>
      <c r="I29" s="56">
        <f t="shared" si="4"/>
        <v>62</v>
      </c>
      <c r="J29" s="47">
        <f t="shared" si="5"/>
        <v>3.0709792461241272</v>
      </c>
      <c r="K29" s="48">
        <f t="shared" si="6"/>
        <v>3.7712895377128954</v>
      </c>
    </row>
    <row r="30" spans="1:11" s="10" customFormat="1" ht="12" customHeight="1" thickBot="1">
      <c r="A30" s="167"/>
      <c r="B30" s="82" t="s">
        <v>40</v>
      </c>
      <c r="C30" s="88"/>
      <c r="D30" s="62">
        <f t="shared" si="0"/>
        <v>0</v>
      </c>
      <c r="E30" s="62">
        <f t="shared" si="1"/>
        <v>0</v>
      </c>
      <c r="F30" s="88">
        <v>28</v>
      </c>
      <c r="G30" s="62">
        <f t="shared" si="2"/>
        <v>1.6417954205634877</v>
      </c>
      <c r="H30" s="62">
        <f t="shared" si="3"/>
        <v>1.8543046357615893</v>
      </c>
      <c r="I30" s="159">
        <f t="shared" si="4"/>
        <v>28</v>
      </c>
      <c r="J30" s="62">
        <f t="shared" si="5"/>
        <v>1.3868938530883155</v>
      </c>
      <c r="K30" s="63">
        <f t="shared" si="6"/>
        <v>1.7031630170316301</v>
      </c>
    </row>
    <row r="31" spans="1:11" ht="14.4" thickBot="1">
      <c r="A31" s="154" t="s">
        <v>41</v>
      </c>
      <c r="B31" s="32" t="s">
        <v>42</v>
      </c>
      <c r="C31" s="75"/>
      <c r="D31" s="89">
        <f t="shared" si="0"/>
        <v>0</v>
      </c>
      <c r="E31" s="89">
        <f t="shared" si="1"/>
        <v>0</v>
      </c>
      <c r="F31" s="75">
        <v>0</v>
      </c>
      <c r="G31" s="89">
        <f t="shared" si="2"/>
        <v>0</v>
      </c>
      <c r="H31" s="89">
        <f t="shared" si="3"/>
        <v>0</v>
      </c>
      <c r="I31" s="76">
        <f t="shared" si="4"/>
        <v>0</v>
      </c>
      <c r="J31" s="89">
        <f t="shared" si="5"/>
        <v>0</v>
      </c>
      <c r="K31" s="90">
        <f t="shared" si="6"/>
        <v>0</v>
      </c>
    </row>
    <row r="32" spans="1:11" ht="14.4" thickBot="1">
      <c r="A32" s="154" t="s">
        <v>43</v>
      </c>
      <c r="B32" s="32" t="s">
        <v>44</v>
      </c>
      <c r="C32" s="75"/>
      <c r="D32" s="89">
        <f t="shared" si="0"/>
        <v>0</v>
      </c>
      <c r="E32" s="89">
        <f t="shared" si="1"/>
        <v>0</v>
      </c>
      <c r="F32" s="75">
        <v>0</v>
      </c>
      <c r="G32" s="89">
        <f t="shared" si="2"/>
        <v>0</v>
      </c>
      <c r="H32" s="89">
        <f t="shared" si="3"/>
        <v>0</v>
      </c>
      <c r="I32" s="76">
        <f t="shared" si="4"/>
        <v>0</v>
      </c>
      <c r="J32" s="89">
        <f t="shared" si="5"/>
        <v>0</v>
      </c>
      <c r="K32" s="90">
        <f t="shared" si="6"/>
        <v>0</v>
      </c>
    </row>
    <row r="33" spans="1:11" ht="14.4" thickBot="1">
      <c r="A33" s="154" t="s">
        <v>45</v>
      </c>
      <c r="B33" s="32" t="s">
        <v>46</v>
      </c>
      <c r="C33" s="75">
        <v>1</v>
      </c>
      <c r="D33" s="89">
        <f t="shared" si="0"/>
        <v>0.31903014834901899</v>
      </c>
      <c r="E33" s="89">
        <f t="shared" si="1"/>
        <v>0.74626865671641796</v>
      </c>
      <c r="F33" s="75">
        <v>0</v>
      </c>
      <c r="G33" s="89">
        <f t="shared" si="2"/>
        <v>0</v>
      </c>
      <c r="H33" s="89">
        <f t="shared" si="3"/>
        <v>0</v>
      </c>
      <c r="I33" s="76">
        <f t="shared" si="4"/>
        <v>1</v>
      </c>
      <c r="J33" s="89">
        <f t="shared" si="5"/>
        <v>4.9531923324582693E-2</v>
      </c>
      <c r="K33" s="90">
        <f t="shared" si="6"/>
        <v>6.0827250608272508E-2</v>
      </c>
    </row>
    <row r="34" spans="1:11" ht="14.4" thickBot="1">
      <c r="A34" s="154" t="s">
        <v>47</v>
      </c>
      <c r="B34" s="32" t="s">
        <v>48</v>
      </c>
      <c r="C34" s="75">
        <v>16</v>
      </c>
      <c r="D34" s="89">
        <f t="shared" si="0"/>
        <v>5.1044823735843039</v>
      </c>
      <c r="E34" s="89">
        <f t="shared" si="1"/>
        <v>11.940298507462687</v>
      </c>
      <c r="F34" s="75">
        <v>17</v>
      </c>
      <c r="G34" s="89">
        <f t="shared" si="2"/>
        <v>0.99680436248497462</v>
      </c>
      <c r="H34" s="89">
        <f t="shared" si="3"/>
        <v>1.1258278145695364</v>
      </c>
      <c r="I34" s="76">
        <f t="shared" si="4"/>
        <v>33</v>
      </c>
      <c r="J34" s="89">
        <f t="shared" si="5"/>
        <v>1.6345534697112289</v>
      </c>
      <c r="K34" s="90">
        <f t="shared" si="6"/>
        <v>2.0072992700729926</v>
      </c>
    </row>
    <row r="35" spans="1:11" ht="14.4" thickBot="1">
      <c r="A35" s="154" t="s">
        <v>49</v>
      </c>
      <c r="B35" s="32" t="s">
        <v>50</v>
      </c>
      <c r="C35" s="75">
        <v>2</v>
      </c>
      <c r="D35" s="89">
        <f t="shared" si="0"/>
        <v>0.63806029669803799</v>
      </c>
      <c r="E35" s="89">
        <f t="shared" si="1"/>
        <v>1.4925373134328359</v>
      </c>
      <c r="F35" s="75">
        <v>51</v>
      </c>
      <c r="G35" s="89">
        <f t="shared" si="2"/>
        <v>2.990413087454924</v>
      </c>
      <c r="H35" s="89">
        <f t="shared" si="3"/>
        <v>3.3774834437086092</v>
      </c>
      <c r="I35" s="76">
        <f t="shared" si="4"/>
        <v>53</v>
      </c>
      <c r="J35" s="89">
        <f t="shared" si="5"/>
        <v>2.6251919362028828</v>
      </c>
      <c r="K35" s="90">
        <f t="shared" si="6"/>
        <v>3.223844282238443</v>
      </c>
    </row>
    <row r="36" spans="1:11" ht="13.8">
      <c r="A36" s="179" t="s">
        <v>62</v>
      </c>
      <c r="B36" s="96" t="s">
        <v>63</v>
      </c>
      <c r="C36" s="55">
        <v>2</v>
      </c>
      <c r="D36" s="60">
        <f t="shared" si="0"/>
        <v>0.63806029669803799</v>
      </c>
      <c r="E36" s="60">
        <f t="shared" si="1"/>
        <v>1.4925373134328359</v>
      </c>
      <c r="F36" s="55">
        <v>246</v>
      </c>
      <c r="G36" s="60">
        <f t="shared" si="2"/>
        <v>14.424345480664927</v>
      </c>
      <c r="H36" s="60">
        <f t="shared" si="3"/>
        <v>16.29139072847682</v>
      </c>
      <c r="I36" s="118">
        <f t="shared" si="4"/>
        <v>248</v>
      </c>
      <c r="J36" s="60">
        <f t="shared" si="5"/>
        <v>12.283916984496509</v>
      </c>
      <c r="K36" s="61">
        <f t="shared" si="6"/>
        <v>15.085158150851582</v>
      </c>
    </row>
    <row r="37" spans="1:11" s="10" customFormat="1" ht="11.4">
      <c r="A37" s="180"/>
      <c r="B37" s="36" t="s">
        <v>64</v>
      </c>
      <c r="C37" s="168">
        <v>1</v>
      </c>
      <c r="D37" s="169">
        <f t="shared" si="0"/>
        <v>0.31903014834901899</v>
      </c>
      <c r="E37" s="169">
        <f t="shared" si="1"/>
        <v>0.74626865671641796</v>
      </c>
      <c r="F37" s="170">
        <v>25</v>
      </c>
      <c r="G37" s="169">
        <f t="shared" si="2"/>
        <v>1.4658887683602568</v>
      </c>
      <c r="H37" s="169">
        <f t="shared" si="3"/>
        <v>1.6556291390728477</v>
      </c>
      <c r="I37" s="171">
        <f t="shared" si="4"/>
        <v>26</v>
      </c>
      <c r="J37" s="169">
        <f t="shared" si="5"/>
        <v>1.2878300064391501</v>
      </c>
      <c r="K37" s="172">
        <f t="shared" si="6"/>
        <v>1.5815085158150852</v>
      </c>
    </row>
    <row r="38" spans="1:11" s="10" customFormat="1" ht="12" thickBot="1">
      <c r="A38" s="181"/>
      <c r="B38" s="82" t="s">
        <v>65</v>
      </c>
      <c r="C38" s="161"/>
      <c r="D38" s="173">
        <f t="shared" si="0"/>
        <v>0</v>
      </c>
      <c r="E38" s="173">
        <f t="shared" si="1"/>
        <v>0</v>
      </c>
      <c r="F38" s="174">
        <v>20</v>
      </c>
      <c r="G38" s="173">
        <f t="shared" si="2"/>
        <v>1.1727110146882054</v>
      </c>
      <c r="H38" s="173">
        <f t="shared" si="3"/>
        <v>1.3245033112582782</v>
      </c>
      <c r="I38" s="175">
        <f t="shared" si="4"/>
        <v>20</v>
      </c>
      <c r="J38" s="173">
        <f t="shared" si="5"/>
        <v>0.99063846649165388</v>
      </c>
      <c r="K38" s="176">
        <f t="shared" si="6"/>
        <v>1.2165450121654502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134</v>
      </c>
      <c r="D39" s="146">
        <f t="shared" si="0"/>
        <v>42.750039878768547</v>
      </c>
      <c r="E39" s="146">
        <f t="shared" si="1"/>
        <v>100</v>
      </c>
      <c r="F39" s="149">
        <f>F7+F9+F11+F12+SUM(F14:F18)+F22+SUM(F26:F29)+SUM(F31:F36)</f>
        <v>1510</v>
      </c>
      <c r="G39" s="146">
        <f t="shared" si="2"/>
        <v>88.539681608959512</v>
      </c>
      <c r="H39" s="146">
        <f t="shared" si="3"/>
        <v>100</v>
      </c>
      <c r="I39" s="149">
        <f>I7+I9+I11+I12+SUM(I14:I18)+I22+SUM(I26:I29)+SUM(I31:I36)</f>
        <v>1644</v>
      </c>
      <c r="J39" s="146">
        <f t="shared" si="5"/>
        <v>81.430481945613948</v>
      </c>
      <c r="K39" s="147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1"/>
    </row>
    <row r="43" spans="1:11">
      <c r="A43" s="99"/>
      <c r="B43" s="101"/>
    </row>
  </sheetData>
  <mergeCells count="12">
    <mergeCell ref="A4:C4"/>
    <mergeCell ref="A5:A6"/>
    <mergeCell ref="B5:B6"/>
    <mergeCell ref="C5:E5"/>
    <mergeCell ref="A22:A25"/>
    <mergeCell ref="A36:A38"/>
    <mergeCell ref="F5:H5"/>
    <mergeCell ref="I5:K5"/>
    <mergeCell ref="A9:A10"/>
    <mergeCell ref="A12:A13"/>
    <mergeCell ref="A18:A21"/>
    <mergeCell ref="A7:A8"/>
  </mergeCells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79998168889431442"/>
  </sheetPr>
  <dimension ref="A1:K43"/>
  <sheetViews>
    <sheetView workbookViewId="0">
      <selection activeCell="A4" sqref="A4:C4"/>
    </sheetView>
  </sheetViews>
  <sheetFormatPr defaultRowHeight="13.2"/>
  <cols>
    <col min="1" max="1" width="7.6640625" style="39" customWidth="1"/>
    <col min="2" max="2" width="53.6640625" style="1" customWidth="1"/>
    <col min="3" max="3" width="10.44140625" style="4" customWidth="1"/>
    <col min="4" max="4" width="9.44140625" style="1" customWidth="1"/>
    <col min="5" max="5" width="8.88671875" style="1"/>
    <col min="6" max="6" width="11.5546875" style="4" customWidth="1"/>
    <col min="7" max="7" width="9.44140625" style="1" customWidth="1"/>
    <col min="8" max="8" width="8.88671875" style="1"/>
    <col min="9" max="9" width="10.5546875" style="4" customWidth="1"/>
    <col min="10" max="10" width="9.33203125" style="1" customWidth="1"/>
    <col min="11" max="11" width="8" style="1" customWidth="1"/>
    <col min="12" max="16384" width="8.88671875" style="1"/>
  </cols>
  <sheetData>
    <row r="1" spans="1:11" ht="7.8" customHeight="1"/>
    <row r="2" spans="1:11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199999999999999" customHeight="1">
      <c r="A3" s="23"/>
      <c r="B3" s="3"/>
      <c r="C3" s="20"/>
      <c r="D3" s="3"/>
      <c r="E3" s="3"/>
      <c r="F3" s="20"/>
      <c r="G3" s="3"/>
      <c r="H3" s="120"/>
      <c r="I3" s="21"/>
      <c r="J3" s="120"/>
      <c r="K3" s="120"/>
    </row>
    <row r="4" spans="1:11" ht="16.2" customHeight="1">
      <c r="A4" s="178" t="s">
        <v>66</v>
      </c>
      <c r="B4" s="178"/>
      <c r="C4" s="178"/>
      <c r="D4" s="28">
        <v>3134.5</v>
      </c>
      <c r="E4" s="4"/>
      <c r="G4" s="28">
        <v>17054.5</v>
      </c>
      <c r="H4" s="4"/>
      <c r="J4" s="28">
        <f>SUM(D4:G4)</f>
        <v>20189</v>
      </c>
      <c r="K4" s="4"/>
    </row>
    <row r="5" spans="1:11" ht="20.399999999999999" customHeight="1">
      <c r="A5" s="210" t="s">
        <v>68</v>
      </c>
      <c r="B5" s="187" t="s">
        <v>53</v>
      </c>
      <c r="C5" s="204" t="s">
        <v>0</v>
      </c>
      <c r="D5" s="205"/>
      <c r="E5" s="206"/>
      <c r="F5" s="204" t="s">
        <v>1</v>
      </c>
      <c r="G5" s="205"/>
      <c r="H5" s="206"/>
      <c r="I5" s="204" t="s">
        <v>2</v>
      </c>
      <c r="J5" s="205"/>
      <c r="K5" s="206"/>
    </row>
    <row r="6" spans="1:11" ht="27" customHeight="1" thickBot="1">
      <c r="A6" s="211"/>
      <c r="B6" s="188"/>
      <c r="C6" s="26" t="s">
        <v>3</v>
      </c>
      <c r="D6" s="25" t="s">
        <v>4</v>
      </c>
      <c r="E6" s="25" t="s">
        <v>5</v>
      </c>
      <c r="F6" s="26" t="s">
        <v>3</v>
      </c>
      <c r="G6" s="25" t="s">
        <v>4</v>
      </c>
      <c r="H6" s="25" t="s">
        <v>5</v>
      </c>
      <c r="I6" s="26" t="s">
        <v>3</v>
      </c>
      <c r="J6" s="25" t="s">
        <v>4</v>
      </c>
      <c r="K6" s="25" t="s">
        <v>5</v>
      </c>
    </row>
    <row r="7" spans="1:11" ht="16.5" customHeight="1">
      <c r="A7" s="192" t="s">
        <v>6</v>
      </c>
      <c r="B7" s="49" t="s">
        <v>7</v>
      </c>
      <c r="C7" s="55">
        <v>3024</v>
      </c>
      <c r="D7" s="60">
        <f t="shared" ref="D7:D39" si="0">C7*1000/$D$4</f>
        <v>964.74716860743342</v>
      </c>
      <c r="E7" s="60">
        <f t="shared" ref="E7:E39" si="1">C7*100/C$39</f>
        <v>17.853347502656749</v>
      </c>
      <c r="F7" s="55">
        <v>2356</v>
      </c>
      <c r="G7" s="60">
        <f t="shared" ref="G7:G39" si="2">F7*1000/$G$4</f>
        <v>138.14535753027062</v>
      </c>
      <c r="H7" s="60">
        <f t="shared" ref="H7:H39" si="3">F7*100/F$39</f>
        <v>4.2656431054461184</v>
      </c>
      <c r="I7" s="56">
        <f t="shared" ref="I7:I38" si="4">C7+F7</f>
        <v>5380</v>
      </c>
      <c r="J7" s="60">
        <f t="shared" ref="J7:J39" si="5">I7*1000/$J$4</f>
        <v>266.4817474862549</v>
      </c>
      <c r="K7" s="61">
        <f t="shared" ref="K7:K39" si="6">I7*100/I$39</f>
        <v>7.4546210336705006</v>
      </c>
    </row>
    <row r="8" spans="1:11" s="10" customFormat="1" ht="12.75" customHeight="1" thickBot="1">
      <c r="A8" s="193"/>
      <c r="B8" s="57" t="s">
        <v>8</v>
      </c>
      <c r="C8" s="88">
        <v>353</v>
      </c>
      <c r="D8" s="62">
        <f t="shared" si="0"/>
        <v>112.6176423672037</v>
      </c>
      <c r="E8" s="62">
        <f t="shared" si="1"/>
        <v>2.0840713189278546</v>
      </c>
      <c r="F8" s="88">
        <v>28</v>
      </c>
      <c r="G8" s="62">
        <f t="shared" si="2"/>
        <v>1.6417954205634877</v>
      </c>
      <c r="H8" s="62">
        <f t="shared" si="3"/>
        <v>5.0695249130938584E-2</v>
      </c>
      <c r="I8" s="159">
        <f t="shared" si="4"/>
        <v>381</v>
      </c>
      <c r="J8" s="62">
        <f t="shared" si="5"/>
        <v>18.871662786666008</v>
      </c>
      <c r="K8" s="63">
        <f t="shared" si="6"/>
        <v>0.52792018844395183</v>
      </c>
    </row>
    <row r="9" spans="1:11" ht="17.25" customHeight="1">
      <c r="A9" s="192" t="s">
        <v>9</v>
      </c>
      <c r="B9" s="46" t="s">
        <v>10</v>
      </c>
      <c r="C9" s="55">
        <v>17</v>
      </c>
      <c r="D9" s="47">
        <f t="shared" si="0"/>
        <v>5.4235125219333229</v>
      </c>
      <c r="E9" s="47">
        <f t="shared" si="1"/>
        <v>0.10036604085488252</v>
      </c>
      <c r="F9" s="55">
        <v>842</v>
      </c>
      <c r="G9" s="58">
        <f t="shared" si="2"/>
        <v>49.37113371837345</v>
      </c>
      <c r="H9" s="47">
        <f t="shared" si="3"/>
        <v>1.5244785631517961</v>
      </c>
      <c r="I9" s="56">
        <f t="shared" si="4"/>
        <v>859</v>
      </c>
      <c r="J9" s="47">
        <f t="shared" si="5"/>
        <v>42.547922135816535</v>
      </c>
      <c r="K9" s="48">
        <f t="shared" si="6"/>
        <v>1.1902452542607731</v>
      </c>
    </row>
    <row r="10" spans="1:11" s="10" customFormat="1" ht="11.25" customHeight="1" thickBot="1">
      <c r="A10" s="193"/>
      <c r="B10" s="57" t="s">
        <v>11</v>
      </c>
      <c r="C10" s="88">
        <v>3</v>
      </c>
      <c r="D10" s="62">
        <f t="shared" si="0"/>
        <v>0.95709044504705698</v>
      </c>
      <c r="E10" s="62">
        <f t="shared" si="1"/>
        <v>1.7711654268508677E-2</v>
      </c>
      <c r="F10" s="88">
        <v>452</v>
      </c>
      <c r="G10" s="62">
        <f t="shared" si="2"/>
        <v>26.503268931953443</v>
      </c>
      <c r="H10" s="62">
        <f t="shared" si="3"/>
        <v>0.81836616454229427</v>
      </c>
      <c r="I10" s="159">
        <f t="shared" si="4"/>
        <v>455</v>
      </c>
      <c r="J10" s="62">
        <f t="shared" si="5"/>
        <v>22.537025112685125</v>
      </c>
      <c r="K10" s="63">
        <f t="shared" si="6"/>
        <v>0.63045586808923371</v>
      </c>
    </row>
    <row r="11" spans="1:11" ht="17.25" customHeight="1" thickBot="1">
      <c r="A11" s="154" t="s">
        <v>12</v>
      </c>
      <c r="B11" s="34" t="s">
        <v>13</v>
      </c>
      <c r="C11" s="75">
        <v>32</v>
      </c>
      <c r="D11" s="14">
        <f t="shared" si="0"/>
        <v>10.208964747168608</v>
      </c>
      <c r="E11" s="14">
        <f t="shared" si="1"/>
        <v>0.18892431219742592</v>
      </c>
      <c r="F11" s="75">
        <v>96</v>
      </c>
      <c r="G11" s="14">
        <f t="shared" si="2"/>
        <v>5.6290128705033862</v>
      </c>
      <c r="H11" s="14">
        <f t="shared" si="3"/>
        <v>0.17381228273464658</v>
      </c>
      <c r="I11" s="76">
        <f t="shared" si="4"/>
        <v>128</v>
      </c>
      <c r="J11" s="14">
        <f t="shared" si="5"/>
        <v>6.3400861855465847</v>
      </c>
      <c r="K11" s="72">
        <f t="shared" si="6"/>
        <v>0.17735901344048774</v>
      </c>
    </row>
    <row r="12" spans="1:11" ht="26.4">
      <c r="A12" s="192" t="s">
        <v>14</v>
      </c>
      <c r="B12" s="46" t="s">
        <v>57</v>
      </c>
      <c r="C12" s="55">
        <v>36</v>
      </c>
      <c r="D12" s="47">
        <f t="shared" si="0"/>
        <v>11.485085340564684</v>
      </c>
      <c r="E12" s="47">
        <f t="shared" si="1"/>
        <v>0.21253985122210414</v>
      </c>
      <c r="F12" s="55">
        <v>2638</v>
      </c>
      <c r="G12" s="47">
        <f t="shared" si="2"/>
        <v>154.68058283737429</v>
      </c>
      <c r="H12" s="47">
        <f t="shared" si="3"/>
        <v>4.7762166859791426</v>
      </c>
      <c r="I12" s="56">
        <f t="shared" si="4"/>
        <v>2674</v>
      </c>
      <c r="J12" s="47">
        <f t="shared" si="5"/>
        <v>132.44836296993412</v>
      </c>
      <c r="K12" s="48">
        <f t="shared" si="6"/>
        <v>3.705140640155189</v>
      </c>
    </row>
    <row r="13" spans="1:11" s="10" customFormat="1" ht="12" customHeight="1" thickBot="1">
      <c r="A13" s="193"/>
      <c r="B13" s="82" t="s">
        <v>16</v>
      </c>
      <c r="C13" s="88">
        <v>10</v>
      </c>
      <c r="D13" s="62">
        <f t="shared" si="0"/>
        <v>3.1903014834901899</v>
      </c>
      <c r="E13" s="62">
        <f t="shared" si="1"/>
        <v>5.9038847561695598E-2</v>
      </c>
      <c r="F13" s="88">
        <v>1506</v>
      </c>
      <c r="G13" s="62">
        <f t="shared" si="2"/>
        <v>88.305139406021866</v>
      </c>
      <c r="H13" s="62">
        <f t="shared" si="3"/>
        <v>2.7266801853997684</v>
      </c>
      <c r="I13" s="159">
        <f t="shared" si="4"/>
        <v>1516</v>
      </c>
      <c r="J13" s="62">
        <f t="shared" si="5"/>
        <v>75.090395760067366</v>
      </c>
      <c r="K13" s="63">
        <f t="shared" si="6"/>
        <v>2.1005958154357764</v>
      </c>
    </row>
    <row r="14" spans="1:11" ht="14.25" customHeight="1" thickBot="1">
      <c r="A14" s="155" t="s">
        <v>17</v>
      </c>
      <c r="B14" s="29" t="s">
        <v>18</v>
      </c>
      <c r="C14" s="75">
        <v>252</v>
      </c>
      <c r="D14" s="14">
        <f t="shared" si="0"/>
        <v>80.39559738395279</v>
      </c>
      <c r="E14" s="14">
        <f t="shared" si="1"/>
        <v>1.487778958554729</v>
      </c>
      <c r="F14" s="75">
        <v>2174</v>
      </c>
      <c r="G14" s="14">
        <f t="shared" si="2"/>
        <v>127.47368729660793</v>
      </c>
      <c r="H14" s="14">
        <f t="shared" si="3"/>
        <v>3.9361239860950175</v>
      </c>
      <c r="I14" s="76">
        <f t="shared" si="4"/>
        <v>2426</v>
      </c>
      <c r="J14" s="14">
        <f t="shared" si="5"/>
        <v>120.16444598543761</v>
      </c>
      <c r="K14" s="72">
        <f t="shared" si="6"/>
        <v>3.3615075516142441</v>
      </c>
    </row>
    <row r="15" spans="1:11" ht="14.4" thickBot="1">
      <c r="A15" s="155" t="s">
        <v>19</v>
      </c>
      <c r="B15" s="29" t="s">
        <v>20</v>
      </c>
      <c r="C15" s="75">
        <v>128</v>
      </c>
      <c r="D15" s="14">
        <f t="shared" si="0"/>
        <v>40.835858988674431</v>
      </c>
      <c r="E15" s="14">
        <f t="shared" si="1"/>
        <v>0.75569724878970368</v>
      </c>
      <c r="F15" s="75">
        <v>2559</v>
      </c>
      <c r="G15" s="14">
        <f t="shared" si="2"/>
        <v>150.04837432935588</v>
      </c>
      <c r="H15" s="14">
        <f t="shared" si="3"/>
        <v>4.6331836616454227</v>
      </c>
      <c r="I15" s="76">
        <f t="shared" si="4"/>
        <v>2687</v>
      </c>
      <c r="J15" s="14">
        <f t="shared" si="5"/>
        <v>133.0922779731537</v>
      </c>
      <c r="K15" s="72">
        <f t="shared" si="6"/>
        <v>3.7231536649577386</v>
      </c>
    </row>
    <row r="16" spans="1:11" ht="14.4" thickBot="1">
      <c r="A16" s="154" t="s">
        <v>21</v>
      </c>
      <c r="B16" s="34" t="s">
        <v>22</v>
      </c>
      <c r="C16" s="75">
        <v>601</v>
      </c>
      <c r="D16" s="14">
        <f t="shared" si="0"/>
        <v>191.73711915776042</v>
      </c>
      <c r="E16" s="14">
        <f t="shared" si="1"/>
        <v>3.5482347384579054</v>
      </c>
      <c r="F16" s="75">
        <v>3453</v>
      </c>
      <c r="G16" s="14">
        <f t="shared" si="2"/>
        <v>202.46855668591868</v>
      </c>
      <c r="H16" s="14">
        <f t="shared" si="3"/>
        <v>6.2518105446118195</v>
      </c>
      <c r="I16" s="76">
        <f t="shared" si="4"/>
        <v>4054</v>
      </c>
      <c r="J16" s="14">
        <f t="shared" si="5"/>
        <v>200.80241715785823</v>
      </c>
      <c r="K16" s="72">
        <f t="shared" si="6"/>
        <v>5.6172925038104475</v>
      </c>
    </row>
    <row r="17" spans="1:11" ht="14.4" thickBot="1">
      <c r="A17" s="155" t="s">
        <v>23</v>
      </c>
      <c r="B17" s="29" t="s">
        <v>24</v>
      </c>
      <c r="C17" s="75">
        <v>221</v>
      </c>
      <c r="D17" s="14">
        <f t="shared" si="0"/>
        <v>70.505662785133197</v>
      </c>
      <c r="E17" s="14">
        <f t="shared" si="1"/>
        <v>1.3047585311134726</v>
      </c>
      <c r="F17" s="75">
        <v>1745</v>
      </c>
      <c r="G17" s="14">
        <f t="shared" si="2"/>
        <v>102.31903603154592</v>
      </c>
      <c r="H17" s="14">
        <f t="shared" si="3"/>
        <v>3.1594003476245653</v>
      </c>
      <c r="I17" s="76">
        <f t="shared" si="4"/>
        <v>1966</v>
      </c>
      <c r="J17" s="14">
        <f t="shared" si="5"/>
        <v>97.379761256129569</v>
      </c>
      <c r="K17" s="72">
        <f t="shared" si="6"/>
        <v>2.7241235970624915</v>
      </c>
    </row>
    <row r="18" spans="1:11" ht="18" customHeight="1">
      <c r="A18" s="189" t="s">
        <v>25</v>
      </c>
      <c r="B18" s="83" t="s">
        <v>26</v>
      </c>
      <c r="C18" s="55">
        <v>28</v>
      </c>
      <c r="D18" s="47">
        <f t="shared" si="0"/>
        <v>8.9328441537725318</v>
      </c>
      <c r="E18" s="47">
        <f t="shared" si="1"/>
        <v>0.16530877317274767</v>
      </c>
      <c r="F18" s="55">
        <v>16475</v>
      </c>
      <c r="G18" s="47">
        <f t="shared" si="2"/>
        <v>966.02069834940926</v>
      </c>
      <c r="H18" s="47">
        <f t="shared" si="3"/>
        <v>29.8287224797219</v>
      </c>
      <c r="I18" s="56">
        <f t="shared" si="4"/>
        <v>16503</v>
      </c>
      <c r="J18" s="47">
        <f t="shared" si="5"/>
        <v>817.42533062558823</v>
      </c>
      <c r="K18" s="48">
        <f t="shared" si="6"/>
        <v>22.866842178190385</v>
      </c>
    </row>
    <row r="19" spans="1:11" s="10" customFormat="1" ht="12.75" customHeight="1">
      <c r="A19" s="190"/>
      <c r="B19" s="38" t="s">
        <v>27</v>
      </c>
      <c r="C19" s="163">
        <v>3</v>
      </c>
      <c r="D19" s="13">
        <f t="shared" si="0"/>
        <v>0.95709044504705698</v>
      </c>
      <c r="E19" s="13">
        <f t="shared" si="1"/>
        <v>1.7711654268508677E-2</v>
      </c>
      <c r="F19" s="163">
        <v>11889</v>
      </c>
      <c r="G19" s="13">
        <f t="shared" si="2"/>
        <v>697.11806268140379</v>
      </c>
      <c r="H19" s="13">
        <f t="shared" si="3"/>
        <v>21.525564889918886</v>
      </c>
      <c r="I19" s="164">
        <f t="shared" si="4"/>
        <v>11892</v>
      </c>
      <c r="J19" s="13">
        <f t="shared" si="5"/>
        <v>589.03363217593744</v>
      </c>
      <c r="K19" s="85">
        <f t="shared" si="6"/>
        <v>16.477760842455314</v>
      </c>
    </row>
    <row r="20" spans="1:11" s="10" customFormat="1" ht="16.2" customHeight="1">
      <c r="A20" s="190"/>
      <c r="B20" s="37" t="s">
        <v>56</v>
      </c>
      <c r="C20" s="163"/>
      <c r="D20" s="13">
        <f t="shared" si="0"/>
        <v>0</v>
      </c>
      <c r="E20" s="13">
        <f t="shared" si="1"/>
        <v>0</v>
      </c>
      <c r="F20" s="163">
        <v>1299</v>
      </c>
      <c r="G20" s="13">
        <f t="shared" si="2"/>
        <v>76.16758040399894</v>
      </c>
      <c r="H20" s="13">
        <f t="shared" si="3"/>
        <v>2.3518974507531865</v>
      </c>
      <c r="I20" s="164">
        <f t="shared" si="4"/>
        <v>1299</v>
      </c>
      <c r="J20" s="13">
        <f t="shared" si="5"/>
        <v>64.341968398632915</v>
      </c>
      <c r="K20" s="85">
        <f t="shared" si="6"/>
        <v>1.7999168629624498</v>
      </c>
    </row>
    <row r="21" spans="1:11" s="10" customFormat="1" ht="16.2" customHeight="1" thickBot="1">
      <c r="A21" s="191"/>
      <c r="B21" s="57" t="s">
        <v>28</v>
      </c>
      <c r="C21" s="88"/>
      <c r="D21" s="62">
        <f t="shared" si="0"/>
        <v>0</v>
      </c>
      <c r="E21" s="62">
        <f t="shared" si="1"/>
        <v>0</v>
      </c>
      <c r="F21" s="88">
        <v>1612</v>
      </c>
      <c r="G21" s="62">
        <f t="shared" si="2"/>
        <v>94.520507783869363</v>
      </c>
      <c r="H21" s="62">
        <f t="shared" si="3"/>
        <v>2.9185979142526071</v>
      </c>
      <c r="I21" s="159">
        <f t="shared" si="4"/>
        <v>1612</v>
      </c>
      <c r="J21" s="62">
        <f t="shared" si="5"/>
        <v>79.845460399227306</v>
      </c>
      <c r="K21" s="63">
        <f t="shared" si="6"/>
        <v>2.2336150755161426</v>
      </c>
    </row>
    <row r="22" spans="1:11" ht="16.5" customHeight="1">
      <c r="A22" s="189" t="s">
        <v>29</v>
      </c>
      <c r="B22" s="83" t="s">
        <v>30</v>
      </c>
      <c r="C22" s="55">
        <v>7044</v>
      </c>
      <c r="D22" s="47">
        <f t="shared" si="0"/>
        <v>2247.2483649704895</v>
      </c>
      <c r="E22" s="47">
        <f t="shared" si="1"/>
        <v>41.586964222458377</v>
      </c>
      <c r="F22" s="55">
        <v>2977</v>
      </c>
      <c r="G22" s="47">
        <f t="shared" si="2"/>
        <v>174.55803453633939</v>
      </c>
      <c r="H22" s="47">
        <f t="shared" si="3"/>
        <v>5.3899913093858629</v>
      </c>
      <c r="I22" s="56">
        <f t="shared" si="4"/>
        <v>10021</v>
      </c>
      <c r="J22" s="47">
        <f t="shared" si="5"/>
        <v>496.35940363564316</v>
      </c>
      <c r="K22" s="48">
        <f t="shared" si="6"/>
        <v>13.885270888180685</v>
      </c>
    </row>
    <row r="23" spans="1:11" s="10" customFormat="1" ht="11.25" customHeight="1">
      <c r="A23" s="190"/>
      <c r="B23" s="38" t="s">
        <v>31</v>
      </c>
      <c r="C23" s="163">
        <v>5029</v>
      </c>
      <c r="D23" s="13">
        <f t="shared" si="0"/>
        <v>1604.4026160472165</v>
      </c>
      <c r="E23" s="13">
        <f t="shared" si="1"/>
        <v>29.690636438776714</v>
      </c>
      <c r="F23" s="163">
        <v>676</v>
      </c>
      <c r="G23" s="13">
        <f t="shared" si="2"/>
        <v>39.637632296461348</v>
      </c>
      <c r="H23" s="13">
        <f t="shared" si="3"/>
        <v>1.2239281575898031</v>
      </c>
      <c r="I23" s="164">
        <f t="shared" si="4"/>
        <v>5705</v>
      </c>
      <c r="J23" s="13">
        <f t="shared" si="5"/>
        <v>282.57962256674426</v>
      </c>
      <c r="K23" s="85">
        <f t="shared" si="6"/>
        <v>7.904946653734239</v>
      </c>
    </row>
    <row r="24" spans="1:11" s="10" customFormat="1" ht="12.75" customHeight="1">
      <c r="A24" s="190"/>
      <c r="B24" s="37" t="s">
        <v>51</v>
      </c>
      <c r="C24" s="163">
        <v>51</v>
      </c>
      <c r="D24" s="13">
        <f t="shared" si="0"/>
        <v>16.27053756579997</v>
      </c>
      <c r="E24" s="13">
        <f t="shared" si="1"/>
        <v>0.30109812256464752</v>
      </c>
      <c r="F24" s="163">
        <v>381</v>
      </c>
      <c r="G24" s="13">
        <f t="shared" si="2"/>
        <v>22.340144829810313</v>
      </c>
      <c r="H24" s="13">
        <f t="shared" si="3"/>
        <v>0.68981749710312867</v>
      </c>
      <c r="I24" s="164">
        <f t="shared" si="4"/>
        <v>432</v>
      </c>
      <c r="J24" s="13">
        <f t="shared" si="5"/>
        <v>21.397790876219723</v>
      </c>
      <c r="K24" s="85">
        <f t="shared" si="6"/>
        <v>0.59858667036164614</v>
      </c>
    </row>
    <row r="25" spans="1:11" s="10" customFormat="1" ht="12" thickBot="1">
      <c r="A25" s="191"/>
      <c r="B25" s="82" t="s">
        <v>52</v>
      </c>
      <c r="C25" s="88">
        <v>553</v>
      </c>
      <c r="D25" s="62">
        <f t="shared" si="0"/>
        <v>176.42367203700749</v>
      </c>
      <c r="E25" s="62">
        <f t="shared" si="1"/>
        <v>3.2648482701617665</v>
      </c>
      <c r="F25" s="88">
        <v>600</v>
      </c>
      <c r="G25" s="62">
        <f t="shared" si="2"/>
        <v>35.181330440646164</v>
      </c>
      <c r="H25" s="62">
        <f t="shared" si="3"/>
        <v>1.0863267670915411</v>
      </c>
      <c r="I25" s="159">
        <f t="shared" si="4"/>
        <v>1153</v>
      </c>
      <c r="J25" s="62">
        <f t="shared" si="5"/>
        <v>57.110307593243846</v>
      </c>
      <c r="K25" s="63">
        <f t="shared" si="6"/>
        <v>1.5976167382568935</v>
      </c>
    </row>
    <row r="26" spans="1:11" ht="14.4" thickBot="1">
      <c r="A26" s="154" t="s">
        <v>32</v>
      </c>
      <c r="B26" s="34" t="s">
        <v>33</v>
      </c>
      <c r="C26" s="75">
        <v>1240</v>
      </c>
      <c r="D26" s="14">
        <f t="shared" si="0"/>
        <v>395.59738395278356</v>
      </c>
      <c r="E26" s="14">
        <f t="shared" si="1"/>
        <v>7.320817097650254</v>
      </c>
      <c r="F26" s="75">
        <v>2009</v>
      </c>
      <c r="G26" s="14">
        <f t="shared" si="2"/>
        <v>117.79882142543023</v>
      </c>
      <c r="H26" s="14">
        <f t="shared" si="3"/>
        <v>3.6373841251448438</v>
      </c>
      <c r="I26" s="76">
        <f t="shared" si="4"/>
        <v>3249</v>
      </c>
      <c r="J26" s="14">
        <f t="shared" si="5"/>
        <v>160.92921888156917</v>
      </c>
      <c r="K26" s="72">
        <f t="shared" si="6"/>
        <v>4.5018705833448802</v>
      </c>
    </row>
    <row r="27" spans="1:11" ht="14.4" thickBot="1">
      <c r="A27" s="154" t="s">
        <v>34</v>
      </c>
      <c r="B27" s="34" t="s">
        <v>35</v>
      </c>
      <c r="C27" s="75">
        <v>694</v>
      </c>
      <c r="D27" s="14">
        <f t="shared" si="0"/>
        <v>221.40692295421917</v>
      </c>
      <c r="E27" s="14">
        <f t="shared" si="1"/>
        <v>4.0972960207816742</v>
      </c>
      <c r="F27" s="75">
        <v>1281</v>
      </c>
      <c r="G27" s="14">
        <f t="shared" si="2"/>
        <v>75.112140490779566</v>
      </c>
      <c r="H27" s="14">
        <f t="shared" si="3"/>
        <v>2.3193076477404402</v>
      </c>
      <c r="I27" s="76">
        <f t="shared" si="4"/>
        <v>1975</v>
      </c>
      <c r="J27" s="14">
        <f t="shared" si="5"/>
        <v>97.825548566050813</v>
      </c>
      <c r="K27" s="72">
        <f t="shared" si="6"/>
        <v>2.7365941526950257</v>
      </c>
    </row>
    <row r="28" spans="1:11" ht="27" thickBot="1">
      <c r="A28" s="154" t="s">
        <v>36</v>
      </c>
      <c r="B28" s="34" t="s">
        <v>54</v>
      </c>
      <c r="C28" s="75">
        <v>86</v>
      </c>
      <c r="D28" s="14">
        <f t="shared" si="0"/>
        <v>27.436592758015632</v>
      </c>
      <c r="E28" s="14">
        <f t="shared" si="1"/>
        <v>0.50773408903058215</v>
      </c>
      <c r="F28" s="75">
        <v>3633</v>
      </c>
      <c r="G28" s="14">
        <f t="shared" si="2"/>
        <v>213.02295581811254</v>
      </c>
      <c r="H28" s="14">
        <f t="shared" si="3"/>
        <v>6.5777085747392814</v>
      </c>
      <c r="I28" s="76">
        <f t="shared" si="4"/>
        <v>3719</v>
      </c>
      <c r="J28" s="14">
        <f t="shared" si="5"/>
        <v>184.20922284412305</v>
      </c>
      <c r="K28" s="72">
        <f t="shared" si="6"/>
        <v>5.1531107108216707</v>
      </c>
    </row>
    <row r="29" spans="1:11" ht="13.8">
      <c r="A29" s="158" t="s">
        <v>38</v>
      </c>
      <c r="B29" s="83" t="s">
        <v>39</v>
      </c>
      <c r="C29" s="55">
        <v>471</v>
      </c>
      <c r="D29" s="47">
        <f t="shared" si="0"/>
        <v>150.26319987238793</v>
      </c>
      <c r="E29" s="47">
        <f t="shared" si="1"/>
        <v>2.7807297201558625</v>
      </c>
      <c r="F29" s="55">
        <v>3808</v>
      </c>
      <c r="G29" s="47">
        <f t="shared" si="2"/>
        <v>223.28417719663432</v>
      </c>
      <c r="H29" s="47">
        <f t="shared" si="3"/>
        <v>6.8945538818076475</v>
      </c>
      <c r="I29" s="56">
        <f t="shared" si="4"/>
        <v>4279</v>
      </c>
      <c r="J29" s="47">
        <f t="shared" si="5"/>
        <v>211.94709990588936</v>
      </c>
      <c r="K29" s="48">
        <f t="shared" si="6"/>
        <v>5.9290563946238048</v>
      </c>
    </row>
    <row r="30" spans="1:11" s="10" customFormat="1" ht="12" customHeight="1" thickBot="1">
      <c r="A30" s="167"/>
      <c r="B30" s="82" t="s">
        <v>40</v>
      </c>
      <c r="C30" s="88">
        <v>250</v>
      </c>
      <c r="D30" s="62">
        <f t="shared" si="0"/>
        <v>79.757537087254747</v>
      </c>
      <c r="E30" s="62">
        <f t="shared" si="1"/>
        <v>1.4759711890423899</v>
      </c>
      <c r="F30" s="88">
        <v>1973</v>
      </c>
      <c r="G30" s="62">
        <f t="shared" si="2"/>
        <v>115.68794159899147</v>
      </c>
      <c r="H30" s="62">
        <f t="shared" si="3"/>
        <v>3.5722045191193512</v>
      </c>
      <c r="I30" s="159">
        <f t="shared" si="4"/>
        <v>2223</v>
      </c>
      <c r="J30" s="62">
        <f t="shared" si="5"/>
        <v>110.10946555054733</v>
      </c>
      <c r="K30" s="63">
        <f t="shared" si="6"/>
        <v>3.0802272412359706</v>
      </c>
    </row>
    <row r="31" spans="1:11" ht="14.4" thickBot="1">
      <c r="A31" s="154" t="s">
        <v>41</v>
      </c>
      <c r="B31" s="32" t="s">
        <v>42</v>
      </c>
      <c r="C31" s="75">
        <v>2</v>
      </c>
      <c r="D31" s="89">
        <f t="shared" si="0"/>
        <v>0.63806029669803799</v>
      </c>
      <c r="E31" s="89">
        <f t="shared" si="1"/>
        <v>1.180776951233912E-2</v>
      </c>
      <c r="F31" s="75">
        <v>45</v>
      </c>
      <c r="G31" s="89">
        <f t="shared" si="2"/>
        <v>2.6385997830484622</v>
      </c>
      <c r="H31" s="89">
        <f t="shared" si="3"/>
        <v>8.1474507531865581E-2</v>
      </c>
      <c r="I31" s="76">
        <f t="shared" si="4"/>
        <v>47</v>
      </c>
      <c r="J31" s="89">
        <f t="shared" si="5"/>
        <v>2.3280003962553866</v>
      </c>
      <c r="K31" s="90">
        <f t="shared" si="6"/>
        <v>6.5124012747679094E-2</v>
      </c>
    </row>
    <row r="32" spans="1:11" ht="14.4" thickBot="1">
      <c r="A32" s="154" t="s">
        <v>43</v>
      </c>
      <c r="B32" s="32" t="s">
        <v>44</v>
      </c>
      <c r="C32" s="75">
        <v>20</v>
      </c>
      <c r="D32" s="89">
        <f t="shared" si="0"/>
        <v>6.3806029669803799</v>
      </c>
      <c r="E32" s="89">
        <f t="shared" si="1"/>
        <v>0.1180776951233912</v>
      </c>
      <c r="F32" s="75"/>
      <c r="G32" s="89">
        <f t="shared" si="2"/>
        <v>0</v>
      </c>
      <c r="H32" s="89">
        <f t="shared" si="3"/>
        <v>0</v>
      </c>
      <c r="I32" s="76">
        <f t="shared" si="4"/>
        <v>20</v>
      </c>
      <c r="J32" s="89">
        <f t="shared" si="5"/>
        <v>0.99063846649165388</v>
      </c>
      <c r="K32" s="90">
        <f t="shared" si="6"/>
        <v>2.771234585007621E-2</v>
      </c>
    </row>
    <row r="33" spans="1:11" ht="14.4" thickBot="1">
      <c r="A33" s="154" t="s">
        <v>45</v>
      </c>
      <c r="B33" s="32" t="s">
        <v>46</v>
      </c>
      <c r="C33" s="75">
        <v>75</v>
      </c>
      <c r="D33" s="89">
        <f t="shared" si="0"/>
        <v>23.927261126176425</v>
      </c>
      <c r="E33" s="89">
        <f t="shared" si="1"/>
        <v>0.44279135671271697</v>
      </c>
      <c r="F33" s="75">
        <v>24</v>
      </c>
      <c r="G33" s="89">
        <f t="shared" si="2"/>
        <v>1.4072532176258465</v>
      </c>
      <c r="H33" s="89">
        <f t="shared" si="3"/>
        <v>4.3453070683661645E-2</v>
      </c>
      <c r="I33" s="76">
        <f t="shared" si="4"/>
        <v>99</v>
      </c>
      <c r="J33" s="89">
        <f t="shared" si="5"/>
        <v>4.9036604091336864</v>
      </c>
      <c r="K33" s="90">
        <f t="shared" si="6"/>
        <v>0.13717611195787724</v>
      </c>
    </row>
    <row r="34" spans="1:11" ht="14.4" thickBot="1">
      <c r="A34" s="154" t="s">
        <v>47</v>
      </c>
      <c r="B34" s="32" t="s">
        <v>48</v>
      </c>
      <c r="C34" s="75">
        <v>2488</v>
      </c>
      <c r="D34" s="89">
        <f t="shared" si="0"/>
        <v>793.74700909235924</v>
      </c>
      <c r="E34" s="89">
        <f t="shared" si="1"/>
        <v>14.688865273349863</v>
      </c>
      <c r="F34" s="75">
        <v>2545</v>
      </c>
      <c r="G34" s="89">
        <f t="shared" si="2"/>
        <v>149.22747661907414</v>
      </c>
      <c r="H34" s="89">
        <f t="shared" si="3"/>
        <v>4.607836037079954</v>
      </c>
      <c r="I34" s="76">
        <f t="shared" si="4"/>
        <v>5033</v>
      </c>
      <c r="J34" s="89">
        <f t="shared" si="5"/>
        <v>249.29417009262471</v>
      </c>
      <c r="K34" s="90">
        <f t="shared" si="6"/>
        <v>6.9738118331716779</v>
      </c>
    </row>
    <row r="35" spans="1:11" ht="14.4" thickBot="1">
      <c r="A35" s="154" t="s">
        <v>49</v>
      </c>
      <c r="B35" s="32" t="s">
        <v>50</v>
      </c>
      <c r="C35" s="75">
        <v>362</v>
      </c>
      <c r="D35" s="89">
        <f t="shared" si="0"/>
        <v>115.48891370234487</v>
      </c>
      <c r="E35" s="89">
        <f t="shared" si="1"/>
        <v>2.1372062817333806</v>
      </c>
      <c r="F35" s="75">
        <v>1608</v>
      </c>
      <c r="G35" s="89">
        <f t="shared" si="2"/>
        <v>94.285965580931716</v>
      </c>
      <c r="H35" s="89">
        <f t="shared" si="3"/>
        <v>2.9113557358053304</v>
      </c>
      <c r="I35" s="76">
        <f t="shared" si="4"/>
        <v>1970</v>
      </c>
      <c r="J35" s="89">
        <f t="shared" si="5"/>
        <v>97.577888949427901</v>
      </c>
      <c r="K35" s="90">
        <f t="shared" si="6"/>
        <v>2.7296660662325065</v>
      </c>
    </row>
    <row r="36" spans="1:11" ht="13.8">
      <c r="A36" s="179" t="s">
        <v>62</v>
      </c>
      <c r="B36" s="96" t="s">
        <v>63</v>
      </c>
      <c r="C36" s="55">
        <v>117</v>
      </c>
      <c r="D36" s="60">
        <f t="shared" si="0"/>
        <v>37.326527356835221</v>
      </c>
      <c r="E36" s="60">
        <f t="shared" si="1"/>
        <v>0.6907545164718385</v>
      </c>
      <c r="F36" s="55">
        <v>4964</v>
      </c>
      <c r="G36" s="60">
        <f t="shared" si="2"/>
        <v>291.06687384561258</v>
      </c>
      <c r="H36" s="60">
        <f t="shared" si="3"/>
        <v>8.9875434530706837</v>
      </c>
      <c r="I36" s="118">
        <f t="shared" si="4"/>
        <v>5081</v>
      </c>
      <c r="J36" s="60">
        <f t="shared" si="5"/>
        <v>251.67170241220467</v>
      </c>
      <c r="K36" s="61">
        <f t="shared" si="6"/>
        <v>7.0403214632118605</v>
      </c>
    </row>
    <row r="37" spans="1:11" s="10" customFormat="1" ht="11.4">
      <c r="A37" s="180"/>
      <c r="B37" s="36" t="s">
        <v>64</v>
      </c>
      <c r="C37" s="168">
        <v>39</v>
      </c>
      <c r="D37" s="169">
        <f t="shared" si="0"/>
        <v>12.44217578561174</v>
      </c>
      <c r="E37" s="169">
        <f t="shared" si="1"/>
        <v>0.23025150549061282</v>
      </c>
      <c r="F37" s="170">
        <v>625</v>
      </c>
      <c r="G37" s="169">
        <f t="shared" si="2"/>
        <v>36.647219209006423</v>
      </c>
      <c r="H37" s="169">
        <f t="shared" si="3"/>
        <v>1.1315903823870219</v>
      </c>
      <c r="I37" s="171">
        <f t="shared" si="4"/>
        <v>664</v>
      </c>
      <c r="J37" s="169">
        <f t="shared" si="5"/>
        <v>32.889197087522909</v>
      </c>
      <c r="K37" s="172">
        <f t="shared" si="6"/>
        <v>0.92004988222253015</v>
      </c>
    </row>
    <row r="38" spans="1:11" s="10" customFormat="1" ht="12" thickBot="1">
      <c r="A38" s="181"/>
      <c r="B38" s="82" t="s">
        <v>65</v>
      </c>
      <c r="C38" s="161">
        <v>42</v>
      </c>
      <c r="D38" s="173">
        <f t="shared" si="0"/>
        <v>13.399266230658798</v>
      </c>
      <c r="E38" s="173">
        <f t="shared" si="1"/>
        <v>0.2479631597591215</v>
      </c>
      <c r="F38" s="174">
        <v>248</v>
      </c>
      <c r="G38" s="173">
        <f t="shared" si="2"/>
        <v>14.541616582133747</v>
      </c>
      <c r="H38" s="173">
        <f t="shared" si="3"/>
        <v>0.44901506373117034</v>
      </c>
      <c r="I38" s="175">
        <f t="shared" si="4"/>
        <v>290</v>
      </c>
      <c r="J38" s="173">
        <f t="shared" si="5"/>
        <v>14.364257764128981</v>
      </c>
      <c r="K38" s="176">
        <f t="shared" si="6"/>
        <v>0.401829014826105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16938</v>
      </c>
      <c r="D39" s="146">
        <f t="shared" si="0"/>
        <v>5403.7326527356836</v>
      </c>
      <c r="E39" s="146">
        <f t="shared" si="1"/>
        <v>100</v>
      </c>
      <c r="F39" s="149">
        <f>F7+F9+F11+F12+SUM(F14:F18)+F22+SUM(F26:F29)+SUM(F31:F36)</f>
        <v>55232</v>
      </c>
      <c r="G39" s="146">
        <f t="shared" si="2"/>
        <v>3238.558738162948</v>
      </c>
      <c r="H39" s="146">
        <f t="shared" si="3"/>
        <v>100</v>
      </c>
      <c r="I39" s="149">
        <f>I7+I9+I11+I12+SUM(I14:I18)+I22+SUM(I26:I29)+SUM(I31:I36)</f>
        <v>72170</v>
      </c>
      <c r="J39" s="146">
        <f t="shared" si="5"/>
        <v>3574.7189063351329</v>
      </c>
      <c r="K39" s="147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1"/>
    </row>
    <row r="43" spans="1:11">
      <c r="A43" s="99"/>
      <c r="B43" s="101"/>
    </row>
  </sheetData>
  <mergeCells count="12">
    <mergeCell ref="C5:E5"/>
    <mergeCell ref="F5:H5"/>
    <mergeCell ref="I5:K5"/>
    <mergeCell ref="A4:C4"/>
    <mergeCell ref="A36:A38"/>
    <mergeCell ref="A22:A25"/>
    <mergeCell ref="B5:B6"/>
    <mergeCell ref="A5:A6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5748031496062992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7" tint="0.79998168889431442"/>
  </sheetPr>
  <dimension ref="A1:L43"/>
  <sheetViews>
    <sheetView workbookViewId="0">
      <selection activeCell="A4" sqref="A4:C4"/>
    </sheetView>
  </sheetViews>
  <sheetFormatPr defaultRowHeight="13.2"/>
  <cols>
    <col min="1" max="1" width="7.6640625" style="39" customWidth="1"/>
    <col min="2" max="2" width="55" style="1" customWidth="1"/>
    <col min="3" max="3" width="9.109375" style="4" customWidth="1"/>
    <col min="4" max="4" width="10.44140625" style="1" customWidth="1"/>
    <col min="5" max="5" width="8.88671875" style="1"/>
    <col min="6" max="6" width="9.109375" style="4" customWidth="1"/>
    <col min="7" max="7" width="10.44140625" style="1" customWidth="1"/>
    <col min="8" max="9" width="8.88671875" style="1"/>
    <col min="10" max="10" width="10" style="1" customWidth="1"/>
    <col min="11" max="16384" width="8.88671875" style="1"/>
  </cols>
  <sheetData>
    <row r="1" spans="1:12" ht="7.8" customHeight="1"/>
    <row r="2" spans="1:12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0.199999999999999" customHeight="1">
      <c r="A3" s="23"/>
      <c r="B3" s="3"/>
      <c r="C3" s="20"/>
      <c r="D3" s="3"/>
      <c r="E3" s="3"/>
      <c r="F3" s="20"/>
      <c r="G3" s="3"/>
      <c r="H3" s="120"/>
      <c r="I3" s="120"/>
      <c r="J3" s="120"/>
      <c r="K3" s="120"/>
    </row>
    <row r="4" spans="1:12" ht="13.8">
      <c r="A4" s="212" t="s">
        <v>66</v>
      </c>
      <c r="B4" s="212"/>
      <c r="C4" s="212"/>
      <c r="D4" s="112">
        <v>1915.5</v>
      </c>
      <c r="E4" s="126"/>
      <c r="F4" s="126"/>
      <c r="G4" s="112">
        <v>10282.5</v>
      </c>
      <c r="H4" s="126"/>
      <c r="I4" s="126"/>
      <c r="J4" s="112">
        <f>SUM(D4:G4)</f>
        <v>12198</v>
      </c>
      <c r="K4" s="4"/>
      <c r="L4" s="4"/>
    </row>
    <row r="5" spans="1:12" ht="20.399999999999999" customHeight="1">
      <c r="A5" s="185" t="s">
        <v>68</v>
      </c>
      <c r="B5" s="213" t="s">
        <v>53</v>
      </c>
      <c r="C5" s="204" t="s">
        <v>0</v>
      </c>
      <c r="D5" s="205"/>
      <c r="E5" s="206"/>
      <c r="F5" s="201" t="s">
        <v>1</v>
      </c>
      <c r="G5" s="202"/>
      <c r="H5" s="203"/>
      <c r="I5" s="201" t="s">
        <v>2</v>
      </c>
      <c r="J5" s="202"/>
      <c r="K5" s="203"/>
    </row>
    <row r="6" spans="1:12" ht="24" customHeight="1" thickBot="1">
      <c r="A6" s="186"/>
      <c r="B6" s="214"/>
      <c r="C6" s="26" t="s">
        <v>3</v>
      </c>
      <c r="D6" s="26" t="s">
        <v>4</v>
      </c>
      <c r="E6" s="26" t="s">
        <v>5</v>
      </c>
      <c r="F6" s="26" t="s">
        <v>3</v>
      </c>
      <c r="G6" s="26" t="s">
        <v>4</v>
      </c>
      <c r="H6" s="26" t="s">
        <v>5</v>
      </c>
      <c r="I6" s="26" t="s">
        <v>3</v>
      </c>
      <c r="J6" s="26" t="s">
        <v>4</v>
      </c>
      <c r="K6" s="26" t="s">
        <v>5</v>
      </c>
    </row>
    <row r="7" spans="1:12" ht="15" customHeight="1">
      <c r="A7" s="192" t="s">
        <v>6</v>
      </c>
      <c r="B7" s="46" t="s">
        <v>7</v>
      </c>
      <c r="C7" s="55">
        <v>601</v>
      </c>
      <c r="D7" s="58">
        <f t="shared" ref="D7:D39" si="0">C7*1000/$D$4</f>
        <v>313.75619942573741</v>
      </c>
      <c r="E7" s="58">
        <f t="shared" ref="E7:E39" si="1">C7*100/C$39</f>
        <v>9.9536270288174897</v>
      </c>
      <c r="F7" s="55">
        <v>218</v>
      </c>
      <c r="G7" s="58">
        <f t="shared" ref="G7:G39" si="2">F7*1000/$G$4</f>
        <v>21.201069778750306</v>
      </c>
      <c r="H7" s="58">
        <f t="shared" ref="H7:H39" si="3">F7*100/F$39</f>
        <v>0.7865492856111993</v>
      </c>
      <c r="I7" s="56">
        <f t="shared" ref="I7:I38" si="4">C7+F7</f>
        <v>819</v>
      </c>
      <c r="J7" s="58">
        <f t="shared" ref="J7:J39" si="5">I7*1000/$J$4</f>
        <v>67.14215445154943</v>
      </c>
      <c r="K7" s="59">
        <f t="shared" ref="K7:K39" si="6">I7*100/I$39</f>
        <v>2.4263790958108671</v>
      </c>
    </row>
    <row r="8" spans="1:12" s="10" customFormat="1" ht="12" thickBot="1">
      <c r="A8" s="193"/>
      <c r="B8" s="57" t="s">
        <v>8</v>
      </c>
      <c r="C8" s="88">
        <v>1</v>
      </c>
      <c r="D8" s="62">
        <f t="shared" si="0"/>
        <v>0.52205690420255813</v>
      </c>
      <c r="E8" s="62">
        <f t="shared" si="1"/>
        <v>1.6561775422325273E-2</v>
      </c>
      <c r="F8" s="88"/>
      <c r="G8" s="62">
        <f t="shared" si="2"/>
        <v>0</v>
      </c>
      <c r="H8" s="62">
        <f t="shared" si="3"/>
        <v>0</v>
      </c>
      <c r="I8" s="159">
        <f t="shared" si="4"/>
        <v>1</v>
      </c>
      <c r="J8" s="62">
        <f t="shared" si="5"/>
        <v>8.1980652565994419E-2</v>
      </c>
      <c r="K8" s="63">
        <f t="shared" si="6"/>
        <v>2.9626118385969072E-3</v>
      </c>
    </row>
    <row r="9" spans="1:12" ht="15.75" customHeight="1">
      <c r="A9" s="192" t="s">
        <v>9</v>
      </c>
      <c r="B9" s="46" t="s">
        <v>10</v>
      </c>
      <c r="C9" s="55">
        <v>11</v>
      </c>
      <c r="D9" s="58">
        <f t="shared" si="0"/>
        <v>5.7426259462281388</v>
      </c>
      <c r="E9" s="58">
        <f t="shared" si="1"/>
        <v>0.18217952964557801</v>
      </c>
      <c r="F9" s="55">
        <v>190</v>
      </c>
      <c r="G9" s="58">
        <f t="shared" si="2"/>
        <v>18.477996596158523</v>
      </c>
      <c r="H9" s="58">
        <f t="shared" si="3"/>
        <v>0.6855246067253572</v>
      </c>
      <c r="I9" s="56">
        <f t="shared" si="4"/>
        <v>201</v>
      </c>
      <c r="J9" s="58">
        <f t="shared" si="5"/>
        <v>16.478111165764879</v>
      </c>
      <c r="K9" s="59">
        <f t="shared" si="6"/>
        <v>0.5954849795579783</v>
      </c>
    </row>
    <row r="10" spans="1:12" s="10" customFormat="1" ht="12" thickBot="1">
      <c r="A10" s="193"/>
      <c r="B10" s="57" t="s">
        <v>11</v>
      </c>
      <c r="C10" s="88">
        <v>1</v>
      </c>
      <c r="D10" s="62">
        <f t="shared" si="0"/>
        <v>0.52205690420255813</v>
      </c>
      <c r="E10" s="62">
        <f t="shared" si="1"/>
        <v>1.6561775422325273E-2</v>
      </c>
      <c r="F10" s="88">
        <v>121</v>
      </c>
      <c r="G10" s="62">
        <f t="shared" si="2"/>
        <v>11.767566253343059</v>
      </c>
      <c r="H10" s="62">
        <f t="shared" si="3"/>
        <v>0.43657093375667483</v>
      </c>
      <c r="I10" s="159">
        <f t="shared" si="4"/>
        <v>122</v>
      </c>
      <c r="J10" s="62">
        <f t="shared" si="5"/>
        <v>10.001639613051321</v>
      </c>
      <c r="K10" s="63">
        <f t="shared" si="6"/>
        <v>0.36143864430882267</v>
      </c>
    </row>
    <row r="11" spans="1:12" ht="20.25" customHeight="1" thickBot="1">
      <c r="A11" s="154" t="s">
        <v>12</v>
      </c>
      <c r="B11" s="34" t="s">
        <v>13</v>
      </c>
      <c r="C11" s="75">
        <v>11</v>
      </c>
      <c r="D11" s="16">
        <f t="shared" si="0"/>
        <v>5.7426259462281388</v>
      </c>
      <c r="E11" s="16">
        <f t="shared" si="1"/>
        <v>0.18217952964557801</v>
      </c>
      <c r="F11" s="75">
        <v>47</v>
      </c>
      <c r="G11" s="16">
        <f t="shared" si="2"/>
        <v>4.5708728422076339</v>
      </c>
      <c r="H11" s="16">
        <f t="shared" si="3"/>
        <v>0.16957713955837783</v>
      </c>
      <c r="I11" s="76">
        <f t="shared" si="4"/>
        <v>58</v>
      </c>
      <c r="J11" s="16">
        <f t="shared" si="5"/>
        <v>4.7548778488276771</v>
      </c>
      <c r="K11" s="74">
        <f t="shared" si="6"/>
        <v>0.17183148663862061</v>
      </c>
    </row>
    <row r="12" spans="1:12" ht="22.5" customHeight="1">
      <c r="A12" s="192" t="s">
        <v>14</v>
      </c>
      <c r="B12" s="46" t="s">
        <v>57</v>
      </c>
      <c r="C12" s="55">
        <v>21</v>
      </c>
      <c r="D12" s="58">
        <f t="shared" si="0"/>
        <v>10.96319498825372</v>
      </c>
      <c r="E12" s="58">
        <f t="shared" si="1"/>
        <v>0.34779728386883074</v>
      </c>
      <c r="F12" s="55">
        <v>2288</v>
      </c>
      <c r="G12" s="58">
        <f t="shared" si="2"/>
        <v>222.51398006321421</v>
      </c>
      <c r="H12" s="58">
        <f t="shared" si="3"/>
        <v>8.2551594746716699</v>
      </c>
      <c r="I12" s="56">
        <f t="shared" si="4"/>
        <v>2309</v>
      </c>
      <c r="J12" s="58">
        <f t="shared" si="5"/>
        <v>189.29332677488114</v>
      </c>
      <c r="K12" s="59">
        <f t="shared" si="6"/>
        <v>6.8406707353202583</v>
      </c>
    </row>
    <row r="13" spans="1:12" s="10" customFormat="1" ht="12" thickBot="1">
      <c r="A13" s="193"/>
      <c r="B13" s="82" t="s">
        <v>16</v>
      </c>
      <c r="C13" s="88">
        <v>1</v>
      </c>
      <c r="D13" s="62">
        <f t="shared" si="0"/>
        <v>0.52205690420255813</v>
      </c>
      <c r="E13" s="62">
        <f t="shared" si="1"/>
        <v>1.6561775422325273E-2</v>
      </c>
      <c r="F13" s="88">
        <v>1025</v>
      </c>
      <c r="G13" s="62">
        <f t="shared" si="2"/>
        <v>99.68392900559202</v>
      </c>
      <c r="H13" s="62">
        <f t="shared" si="3"/>
        <v>3.6982248520710059</v>
      </c>
      <c r="I13" s="159">
        <f t="shared" si="4"/>
        <v>1026</v>
      </c>
      <c r="J13" s="62">
        <f t="shared" si="5"/>
        <v>84.112149532710276</v>
      </c>
      <c r="K13" s="63">
        <f t="shared" si="6"/>
        <v>3.0396397464004266</v>
      </c>
    </row>
    <row r="14" spans="1:12" ht="14.25" customHeight="1" thickBot="1">
      <c r="A14" s="155" t="s">
        <v>17</v>
      </c>
      <c r="B14" s="29" t="s">
        <v>18</v>
      </c>
      <c r="C14" s="75">
        <v>41</v>
      </c>
      <c r="D14" s="16">
        <f t="shared" si="0"/>
        <v>21.40433307230488</v>
      </c>
      <c r="E14" s="16">
        <f t="shared" si="1"/>
        <v>0.6790327923153362</v>
      </c>
      <c r="F14" s="75">
        <v>393</v>
      </c>
      <c r="G14" s="16">
        <f t="shared" si="2"/>
        <v>38.220277169948943</v>
      </c>
      <c r="H14" s="16">
        <f t="shared" si="3"/>
        <v>1.4179535286477125</v>
      </c>
      <c r="I14" s="76">
        <f t="shared" si="4"/>
        <v>434</v>
      </c>
      <c r="J14" s="16">
        <f t="shared" si="5"/>
        <v>35.579603213641583</v>
      </c>
      <c r="K14" s="74">
        <f t="shared" si="6"/>
        <v>1.2857735379510578</v>
      </c>
    </row>
    <row r="15" spans="1:12" ht="15" customHeight="1" thickBot="1">
      <c r="A15" s="155" t="s">
        <v>19</v>
      </c>
      <c r="B15" s="29" t="s">
        <v>20</v>
      </c>
      <c r="C15" s="75">
        <v>30</v>
      </c>
      <c r="D15" s="16">
        <f t="shared" si="0"/>
        <v>15.661707126076742</v>
      </c>
      <c r="E15" s="16">
        <f t="shared" si="1"/>
        <v>0.49685326266975821</v>
      </c>
      <c r="F15" s="75">
        <v>885</v>
      </c>
      <c r="G15" s="16">
        <f t="shared" si="2"/>
        <v>86.068563092633113</v>
      </c>
      <c r="H15" s="16">
        <f t="shared" si="3"/>
        <v>3.1931014576417955</v>
      </c>
      <c r="I15" s="76">
        <f t="shared" si="4"/>
        <v>915</v>
      </c>
      <c r="J15" s="16">
        <f t="shared" si="5"/>
        <v>75.012297097884897</v>
      </c>
      <c r="K15" s="74">
        <f t="shared" si="6"/>
        <v>2.7107898323161699</v>
      </c>
    </row>
    <row r="16" spans="1:12" ht="14.4" thickBot="1">
      <c r="A16" s="154" t="s">
        <v>21</v>
      </c>
      <c r="B16" s="34" t="s">
        <v>22</v>
      </c>
      <c r="C16" s="75">
        <v>296</v>
      </c>
      <c r="D16" s="16">
        <f t="shared" si="0"/>
        <v>154.5288436439572</v>
      </c>
      <c r="E16" s="16">
        <f t="shared" si="1"/>
        <v>4.9022855250082813</v>
      </c>
      <c r="F16" s="75">
        <v>2317</v>
      </c>
      <c r="G16" s="16">
        <f t="shared" si="2"/>
        <v>225.33430585946996</v>
      </c>
      <c r="H16" s="16">
        <f t="shared" si="3"/>
        <v>8.3597921778034348</v>
      </c>
      <c r="I16" s="76">
        <f t="shared" si="4"/>
        <v>2613</v>
      </c>
      <c r="J16" s="16">
        <f t="shared" si="5"/>
        <v>214.21544515494344</v>
      </c>
      <c r="K16" s="74">
        <f t="shared" si="6"/>
        <v>7.7413047342537178</v>
      </c>
    </row>
    <row r="17" spans="1:11" ht="13.5" customHeight="1" thickBot="1">
      <c r="A17" s="155" t="s">
        <v>23</v>
      </c>
      <c r="B17" s="29" t="s">
        <v>24</v>
      </c>
      <c r="C17" s="75">
        <v>53</v>
      </c>
      <c r="D17" s="16">
        <f t="shared" si="0"/>
        <v>27.669015922735579</v>
      </c>
      <c r="E17" s="16">
        <f t="shared" si="1"/>
        <v>0.87777409738323953</v>
      </c>
      <c r="F17" s="75">
        <v>466</v>
      </c>
      <c r="G17" s="16">
        <f t="shared" si="2"/>
        <v>45.319717967420374</v>
      </c>
      <c r="H17" s="16">
        <f t="shared" si="3"/>
        <v>1.6813392986000866</v>
      </c>
      <c r="I17" s="76">
        <f t="shared" si="4"/>
        <v>519</v>
      </c>
      <c r="J17" s="16">
        <f t="shared" si="5"/>
        <v>42.547958681751105</v>
      </c>
      <c r="K17" s="74">
        <f t="shared" si="6"/>
        <v>1.5375955442317948</v>
      </c>
    </row>
    <row r="18" spans="1:11" ht="13.5" customHeight="1">
      <c r="A18" s="189" t="s">
        <v>25</v>
      </c>
      <c r="B18" s="83" t="s">
        <v>26</v>
      </c>
      <c r="C18" s="55">
        <v>21</v>
      </c>
      <c r="D18" s="58">
        <f t="shared" si="0"/>
        <v>10.96319498825372</v>
      </c>
      <c r="E18" s="58">
        <f t="shared" si="1"/>
        <v>0.34779728386883074</v>
      </c>
      <c r="F18" s="55">
        <v>8211</v>
      </c>
      <c r="G18" s="58">
        <f t="shared" si="2"/>
        <v>798.54121079504012</v>
      </c>
      <c r="H18" s="58">
        <f t="shared" si="3"/>
        <v>29.6254870832732</v>
      </c>
      <c r="I18" s="56">
        <f t="shared" si="4"/>
        <v>8232</v>
      </c>
      <c r="J18" s="58">
        <f t="shared" si="5"/>
        <v>674.86473192326616</v>
      </c>
      <c r="K18" s="59">
        <f t="shared" si="6"/>
        <v>24.388220655329739</v>
      </c>
    </row>
    <row r="19" spans="1:11" s="10" customFormat="1" ht="11.4">
      <c r="A19" s="190"/>
      <c r="B19" s="38" t="s">
        <v>27</v>
      </c>
      <c r="C19" s="163">
        <v>10</v>
      </c>
      <c r="D19" s="13">
        <f t="shared" si="0"/>
        <v>5.2205690420255806</v>
      </c>
      <c r="E19" s="13">
        <f t="shared" si="1"/>
        <v>0.16561775422325273</v>
      </c>
      <c r="F19" s="163">
        <v>5635</v>
      </c>
      <c r="G19" s="13">
        <f t="shared" si="2"/>
        <v>548.01847799659618</v>
      </c>
      <c r="H19" s="13">
        <f t="shared" si="3"/>
        <v>20.331216625775724</v>
      </c>
      <c r="I19" s="164">
        <f t="shared" si="4"/>
        <v>5645</v>
      </c>
      <c r="J19" s="13">
        <f t="shared" si="5"/>
        <v>462.78078373503854</v>
      </c>
      <c r="K19" s="85">
        <f t="shared" si="6"/>
        <v>16.723943828879541</v>
      </c>
    </row>
    <row r="20" spans="1:11" s="10" customFormat="1" ht="11.4">
      <c r="A20" s="190"/>
      <c r="B20" s="37" t="s">
        <v>56</v>
      </c>
      <c r="C20" s="163"/>
      <c r="D20" s="13">
        <f t="shared" si="0"/>
        <v>0</v>
      </c>
      <c r="E20" s="13">
        <f t="shared" si="1"/>
        <v>0</v>
      </c>
      <c r="F20" s="163">
        <v>978</v>
      </c>
      <c r="G20" s="13">
        <f t="shared" si="2"/>
        <v>95.113056163384385</v>
      </c>
      <c r="H20" s="13">
        <f t="shared" si="3"/>
        <v>3.5286477125126279</v>
      </c>
      <c r="I20" s="164">
        <f t="shared" si="4"/>
        <v>978</v>
      </c>
      <c r="J20" s="13">
        <f t="shared" si="5"/>
        <v>80.177078209542543</v>
      </c>
      <c r="K20" s="85">
        <f t="shared" si="6"/>
        <v>2.8974343781477749</v>
      </c>
    </row>
    <row r="21" spans="1:11" s="10" customFormat="1" ht="12" thickBot="1">
      <c r="A21" s="191"/>
      <c r="B21" s="57" t="s">
        <v>28</v>
      </c>
      <c r="C21" s="88">
        <v>1</v>
      </c>
      <c r="D21" s="62">
        <f t="shared" si="0"/>
        <v>0.52205690420255813</v>
      </c>
      <c r="E21" s="62">
        <f t="shared" si="1"/>
        <v>1.6561775422325273E-2</v>
      </c>
      <c r="F21" s="88">
        <v>233</v>
      </c>
      <c r="G21" s="62">
        <f t="shared" si="2"/>
        <v>22.659858983710187</v>
      </c>
      <c r="H21" s="62">
        <f t="shared" si="3"/>
        <v>0.84066964930004329</v>
      </c>
      <c r="I21" s="159">
        <f t="shared" si="4"/>
        <v>234</v>
      </c>
      <c r="J21" s="62">
        <f t="shared" si="5"/>
        <v>19.183472700442696</v>
      </c>
      <c r="K21" s="63">
        <f t="shared" si="6"/>
        <v>0.69325117023167626</v>
      </c>
    </row>
    <row r="22" spans="1:11" ht="15" customHeight="1">
      <c r="A22" s="189" t="s">
        <v>29</v>
      </c>
      <c r="B22" s="83" t="s">
        <v>30</v>
      </c>
      <c r="C22" s="55">
        <v>3388</v>
      </c>
      <c r="D22" s="58">
        <f t="shared" si="0"/>
        <v>1768.7287914382669</v>
      </c>
      <c r="E22" s="58">
        <f t="shared" si="1"/>
        <v>56.111295130838023</v>
      </c>
      <c r="F22" s="55">
        <v>1173</v>
      </c>
      <c r="G22" s="58">
        <f t="shared" si="2"/>
        <v>114.07731582786288</v>
      </c>
      <c r="H22" s="58">
        <f t="shared" si="3"/>
        <v>4.2322124404675998</v>
      </c>
      <c r="I22" s="56">
        <f t="shared" si="4"/>
        <v>4561</v>
      </c>
      <c r="J22" s="58">
        <f t="shared" si="5"/>
        <v>373.91375635350056</v>
      </c>
      <c r="K22" s="59">
        <f t="shared" si="6"/>
        <v>13.512472595840492</v>
      </c>
    </row>
    <row r="23" spans="1:11" s="10" customFormat="1" ht="11.4">
      <c r="A23" s="190"/>
      <c r="B23" s="38" t="s">
        <v>31</v>
      </c>
      <c r="C23" s="163">
        <v>2817</v>
      </c>
      <c r="D23" s="13">
        <f t="shared" si="0"/>
        <v>1470.6342991386061</v>
      </c>
      <c r="E23" s="13">
        <f t="shared" si="1"/>
        <v>46.654521364690297</v>
      </c>
      <c r="F23" s="163">
        <v>428</v>
      </c>
      <c r="G23" s="13">
        <f t="shared" si="2"/>
        <v>41.62411864818867</v>
      </c>
      <c r="H23" s="13">
        <f t="shared" si="3"/>
        <v>1.5442343772550151</v>
      </c>
      <c r="I23" s="164">
        <f t="shared" si="4"/>
        <v>3245</v>
      </c>
      <c r="J23" s="13">
        <f t="shared" si="5"/>
        <v>266.02721757665194</v>
      </c>
      <c r="K23" s="85">
        <f t="shared" si="6"/>
        <v>9.6136754162469629</v>
      </c>
    </row>
    <row r="24" spans="1:11" s="10" customFormat="1" ht="11.4">
      <c r="A24" s="190"/>
      <c r="B24" s="37" t="s">
        <v>51</v>
      </c>
      <c r="C24" s="163">
        <v>9</v>
      </c>
      <c r="D24" s="13">
        <f t="shared" si="0"/>
        <v>4.6985121378230223</v>
      </c>
      <c r="E24" s="13">
        <f t="shared" si="1"/>
        <v>0.14905597880092747</v>
      </c>
      <c r="F24" s="163">
        <v>86</v>
      </c>
      <c r="G24" s="13">
        <f t="shared" si="2"/>
        <v>8.3637247751033303</v>
      </c>
      <c r="H24" s="13">
        <f t="shared" si="3"/>
        <v>0.31029008514937223</v>
      </c>
      <c r="I24" s="164">
        <f t="shared" si="4"/>
        <v>95</v>
      </c>
      <c r="J24" s="13">
        <f t="shared" si="5"/>
        <v>7.7881619937694708</v>
      </c>
      <c r="K24" s="85">
        <f t="shared" si="6"/>
        <v>0.28144812466670616</v>
      </c>
    </row>
    <row r="25" spans="1:11" s="10" customFormat="1" ht="12" thickBot="1">
      <c r="A25" s="191"/>
      <c r="B25" s="82" t="s">
        <v>52</v>
      </c>
      <c r="C25" s="88">
        <v>469</v>
      </c>
      <c r="D25" s="62">
        <f t="shared" si="0"/>
        <v>244.84468807099975</v>
      </c>
      <c r="E25" s="62">
        <f t="shared" si="1"/>
        <v>7.7674726730705528</v>
      </c>
      <c r="F25" s="88">
        <v>439</v>
      </c>
      <c r="G25" s="62">
        <f t="shared" si="2"/>
        <v>42.693897398492588</v>
      </c>
      <c r="H25" s="62">
        <f t="shared" si="3"/>
        <v>1.5839226439601675</v>
      </c>
      <c r="I25" s="159">
        <f t="shared" si="4"/>
        <v>908</v>
      </c>
      <c r="J25" s="62">
        <f t="shared" si="5"/>
        <v>74.438432529922935</v>
      </c>
      <c r="K25" s="63">
        <f t="shared" si="6"/>
        <v>2.6900515494459918</v>
      </c>
    </row>
    <row r="26" spans="1:11" ht="15" customHeight="1" thickBot="1">
      <c r="A26" s="154" t="s">
        <v>32</v>
      </c>
      <c r="B26" s="34" t="s">
        <v>33</v>
      </c>
      <c r="C26" s="75">
        <v>176</v>
      </c>
      <c r="D26" s="16">
        <f t="shared" si="0"/>
        <v>91.882015139650221</v>
      </c>
      <c r="E26" s="16">
        <f t="shared" si="1"/>
        <v>2.9148724743292482</v>
      </c>
      <c r="F26" s="75">
        <v>489</v>
      </c>
      <c r="G26" s="16">
        <f t="shared" si="2"/>
        <v>47.556528081692193</v>
      </c>
      <c r="H26" s="16">
        <f t="shared" si="3"/>
        <v>1.7643238562563139</v>
      </c>
      <c r="I26" s="76">
        <f t="shared" si="4"/>
        <v>665</v>
      </c>
      <c r="J26" s="16">
        <f t="shared" si="5"/>
        <v>54.517133956386296</v>
      </c>
      <c r="K26" s="74">
        <f t="shared" si="6"/>
        <v>1.9701368726669433</v>
      </c>
    </row>
    <row r="27" spans="1:11" ht="13.5" customHeight="1" thickBot="1">
      <c r="A27" s="154" t="s">
        <v>34</v>
      </c>
      <c r="B27" s="34" t="s">
        <v>35</v>
      </c>
      <c r="C27" s="75">
        <v>143</v>
      </c>
      <c r="D27" s="16">
        <f t="shared" si="0"/>
        <v>74.6541373009658</v>
      </c>
      <c r="E27" s="16">
        <f t="shared" si="1"/>
        <v>2.3683338853925142</v>
      </c>
      <c r="F27" s="75">
        <v>171</v>
      </c>
      <c r="G27" s="16">
        <f t="shared" si="2"/>
        <v>16.630196936542671</v>
      </c>
      <c r="H27" s="16">
        <f t="shared" si="3"/>
        <v>0.61697214605282147</v>
      </c>
      <c r="I27" s="76">
        <f t="shared" si="4"/>
        <v>314</v>
      </c>
      <c r="J27" s="16">
        <f t="shared" si="5"/>
        <v>25.74192490572225</v>
      </c>
      <c r="K27" s="74">
        <f t="shared" si="6"/>
        <v>0.93026011731942881</v>
      </c>
    </row>
    <row r="28" spans="1:11" ht="22.5" customHeight="1" thickBot="1">
      <c r="A28" s="154" t="s">
        <v>36</v>
      </c>
      <c r="B28" s="34" t="s">
        <v>54</v>
      </c>
      <c r="C28" s="75">
        <v>53</v>
      </c>
      <c r="D28" s="16">
        <f t="shared" si="0"/>
        <v>27.669015922735579</v>
      </c>
      <c r="E28" s="16">
        <f t="shared" si="1"/>
        <v>0.87777409738323953</v>
      </c>
      <c r="F28" s="75">
        <v>3043</v>
      </c>
      <c r="G28" s="16">
        <f t="shared" si="2"/>
        <v>295.93970337952834</v>
      </c>
      <c r="H28" s="16">
        <f t="shared" si="3"/>
        <v>10.979217780343484</v>
      </c>
      <c r="I28" s="76">
        <f t="shared" si="4"/>
        <v>3096</v>
      </c>
      <c r="J28" s="16">
        <f t="shared" si="5"/>
        <v>253.81210034431874</v>
      </c>
      <c r="K28" s="74">
        <f t="shared" si="6"/>
        <v>9.1722462522960235</v>
      </c>
    </row>
    <row r="29" spans="1:11" ht="15" customHeight="1">
      <c r="A29" s="158" t="s">
        <v>38</v>
      </c>
      <c r="B29" s="83" t="s">
        <v>39</v>
      </c>
      <c r="C29" s="55">
        <v>485</v>
      </c>
      <c r="D29" s="58">
        <f t="shared" si="0"/>
        <v>253.19759853824067</v>
      </c>
      <c r="E29" s="58">
        <f t="shared" si="1"/>
        <v>8.0324610798277583</v>
      </c>
      <c r="F29" s="55">
        <v>3191</v>
      </c>
      <c r="G29" s="58">
        <f t="shared" si="2"/>
        <v>310.33309020179917</v>
      </c>
      <c r="H29" s="58">
        <f t="shared" si="3"/>
        <v>11.513205368740078</v>
      </c>
      <c r="I29" s="56">
        <f t="shared" si="4"/>
        <v>3676</v>
      </c>
      <c r="J29" s="58">
        <f t="shared" si="5"/>
        <v>301.36087883259552</v>
      </c>
      <c r="K29" s="59">
        <f t="shared" si="6"/>
        <v>10.89056111868223</v>
      </c>
    </row>
    <row r="30" spans="1:11" s="10" customFormat="1" ht="12" thickBot="1">
      <c r="A30" s="167"/>
      <c r="B30" s="82" t="s">
        <v>40</v>
      </c>
      <c r="C30" s="88">
        <v>185</v>
      </c>
      <c r="D30" s="62">
        <f t="shared" si="0"/>
        <v>96.580527277473252</v>
      </c>
      <c r="E30" s="62">
        <f t="shared" si="1"/>
        <v>3.0639284531301754</v>
      </c>
      <c r="F30" s="88">
        <v>1314</v>
      </c>
      <c r="G30" s="62">
        <f t="shared" si="2"/>
        <v>127.78993435448578</v>
      </c>
      <c r="H30" s="62">
        <f t="shared" si="3"/>
        <v>4.7409438591427335</v>
      </c>
      <c r="I30" s="159">
        <f t="shared" si="4"/>
        <v>1499</v>
      </c>
      <c r="J30" s="62">
        <f t="shared" si="5"/>
        <v>122.88899819642565</v>
      </c>
      <c r="K30" s="63">
        <f t="shared" si="6"/>
        <v>4.4409551460567638</v>
      </c>
    </row>
    <row r="31" spans="1:11" ht="15.75" customHeight="1" thickBot="1">
      <c r="A31" s="154" t="s">
        <v>41</v>
      </c>
      <c r="B31" s="34" t="s">
        <v>42</v>
      </c>
      <c r="C31" s="75">
        <v>37</v>
      </c>
      <c r="D31" s="16">
        <f t="shared" si="0"/>
        <v>19.31610545549465</v>
      </c>
      <c r="E31" s="16">
        <f t="shared" si="1"/>
        <v>0.61278569062603516</v>
      </c>
      <c r="F31" s="75">
        <v>136</v>
      </c>
      <c r="G31" s="16">
        <f t="shared" si="2"/>
        <v>13.226355458302942</v>
      </c>
      <c r="H31" s="16">
        <f t="shared" si="3"/>
        <v>0.49069129744551881</v>
      </c>
      <c r="I31" s="76">
        <f t="shared" si="4"/>
        <v>173</v>
      </c>
      <c r="J31" s="16">
        <f t="shared" si="5"/>
        <v>14.182652893917036</v>
      </c>
      <c r="K31" s="74">
        <f t="shared" si="6"/>
        <v>0.51253184807726493</v>
      </c>
    </row>
    <row r="32" spans="1:11" ht="16.5" customHeight="1" thickBot="1">
      <c r="A32" s="154" t="s">
        <v>43</v>
      </c>
      <c r="B32" s="32" t="s">
        <v>44</v>
      </c>
      <c r="C32" s="75">
        <v>5</v>
      </c>
      <c r="D32" s="33">
        <f t="shared" si="0"/>
        <v>2.6102845210127903</v>
      </c>
      <c r="E32" s="33">
        <f t="shared" si="1"/>
        <v>8.2808877111626364E-2</v>
      </c>
      <c r="F32" s="75"/>
      <c r="G32" s="33">
        <f t="shared" si="2"/>
        <v>0</v>
      </c>
      <c r="H32" s="33">
        <f t="shared" si="3"/>
        <v>0</v>
      </c>
      <c r="I32" s="117">
        <f t="shared" si="4"/>
        <v>5</v>
      </c>
      <c r="J32" s="33">
        <f t="shared" si="5"/>
        <v>0.40990326282997214</v>
      </c>
      <c r="K32" s="93">
        <f t="shared" si="6"/>
        <v>1.4813059192984535E-2</v>
      </c>
    </row>
    <row r="33" spans="1:11" ht="17.25" customHeight="1" thickBot="1">
      <c r="A33" s="154" t="s">
        <v>45</v>
      </c>
      <c r="B33" s="32" t="s">
        <v>46</v>
      </c>
      <c r="C33" s="75">
        <v>19</v>
      </c>
      <c r="D33" s="33">
        <f t="shared" si="0"/>
        <v>9.9190811798486038</v>
      </c>
      <c r="E33" s="33">
        <f t="shared" si="1"/>
        <v>0.31467373302418017</v>
      </c>
      <c r="F33" s="75">
        <v>8</v>
      </c>
      <c r="G33" s="33">
        <f t="shared" si="2"/>
        <v>0.77802090931193779</v>
      </c>
      <c r="H33" s="33">
        <f t="shared" si="3"/>
        <v>2.8864193967383461E-2</v>
      </c>
      <c r="I33" s="117">
        <f t="shared" si="4"/>
        <v>27</v>
      </c>
      <c r="J33" s="33">
        <f t="shared" si="5"/>
        <v>2.2134776192818495</v>
      </c>
      <c r="K33" s="93">
        <f t="shared" si="6"/>
        <v>7.9990519642116495E-2</v>
      </c>
    </row>
    <row r="34" spans="1:11" ht="14.25" customHeight="1" thickBot="1">
      <c r="A34" s="154" t="s">
        <v>47</v>
      </c>
      <c r="B34" s="32" t="s">
        <v>48</v>
      </c>
      <c r="C34" s="75">
        <v>356</v>
      </c>
      <c r="D34" s="33">
        <f t="shared" si="0"/>
        <v>185.85225789611067</v>
      </c>
      <c r="E34" s="33">
        <f t="shared" si="1"/>
        <v>5.8959920503477976</v>
      </c>
      <c r="F34" s="75">
        <v>175</v>
      </c>
      <c r="G34" s="33">
        <f t="shared" si="2"/>
        <v>17.019207391198638</v>
      </c>
      <c r="H34" s="33">
        <f t="shared" si="3"/>
        <v>0.63140424303651321</v>
      </c>
      <c r="I34" s="117">
        <f t="shared" si="4"/>
        <v>531</v>
      </c>
      <c r="J34" s="33">
        <f t="shared" si="5"/>
        <v>43.531726512543038</v>
      </c>
      <c r="K34" s="93">
        <f t="shared" si="6"/>
        <v>1.5731468862949576</v>
      </c>
    </row>
    <row r="35" spans="1:11" ht="14.4" thickBot="1">
      <c r="A35" s="154" t="s">
        <v>49</v>
      </c>
      <c r="B35" s="32" t="s">
        <v>50</v>
      </c>
      <c r="C35" s="75">
        <v>173</v>
      </c>
      <c r="D35" s="33">
        <f t="shared" si="0"/>
        <v>90.315844427042549</v>
      </c>
      <c r="E35" s="33">
        <f t="shared" si="1"/>
        <v>2.8651871480622724</v>
      </c>
      <c r="F35" s="75">
        <v>560</v>
      </c>
      <c r="G35" s="33">
        <f t="shared" si="2"/>
        <v>54.461463651835643</v>
      </c>
      <c r="H35" s="33">
        <f t="shared" si="3"/>
        <v>2.0204935777168425</v>
      </c>
      <c r="I35" s="117">
        <f t="shared" si="4"/>
        <v>733</v>
      </c>
      <c r="J35" s="33">
        <f t="shared" si="5"/>
        <v>60.091818330873913</v>
      </c>
      <c r="K35" s="93">
        <f t="shared" si="6"/>
        <v>2.1715944776915328</v>
      </c>
    </row>
    <row r="36" spans="1:11" ht="13.8">
      <c r="A36" s="179" t="s">
        <v>62</v>
      </c>
      <c r="B36" s="96" t="s">
        <v>63</v>
      </c>
      <c r="C36" s="55">
        <v>118</v>
      </c>
      <c r="D36" s="60">
        <f t="shared" si="0"/>
        <v>61.602714695901852</v>
      </c>
      <c r="E36" s="60">
        <f t="shared" si="1"/>
        <v>1.9542894998343823</v>
      </c>
      <c r="F36" s="55">
        <v>3755</v>
      </c>
      <c r="G36" s="60">
        <f t="shared" si="2"/>
        <v>365.18356430829078</v>
      </c>
      <c r="H36" s="60">
        <f t="shared" si="3"/>
        <v>13.548131043440613</v>
      </c>
      <c r="I36" s="118">
        <f t="shared" si="4"/>
        <v>3873</v>
      </c>
      <c r="J36" s="60">
        <f t="shared" si="5"/>
        <v>317.51106738809642</v>
      </c>
      <c r="K36" s="61">
        <f t="shared" si="6"/>
        <v>11.474195650885822</v>
      </c>
    </row>
    <row r="37" spans="1:11" s="10" customFormat="1" ht="11.4">
      <c r="A37" s="180"/>
      <c r="B37" s="36" t="s">
        <v>64</v>
      </c>
      <c r="C37" s="168">
        <v>2</v>
      </c>
      <c r="D37" s="169">
        <f t="shared" si="0"/>
        <v>1.0441138084051163</v>
      </c>
      <c r="E37" s="169">
        <f t="shared" si="1"/>
        <v>3.3123550844650546E-2</v>
      </c>
      <c r="F37" s="170">
        <v>91</v>
      </c>
      <c r="G37" s="169">
        <f t="shared" si="2"/>
        <v>8.8499878434232926</v>
      </c>
      <c r="H37" s="169">
        <f t="shared" si="3"/>
        <v>0.32833020637898686</v>
      </c>
      <c r="I37" s="171">
        <f t="shared" si="4"/>
        <v>93</v>
      </c>
      <c r="J37" s="169">
        <f t="shared" si="5"/>
        <v>7.6242006886374813</v>
      </c>
      <c r="K37" s="172">
        <f t="shared" si="6"/>
        <v>0.27552290098951238</v>
      </c>
    </row>
    <row r="38" spans="1:11" s="10" customFormat="1" ht="12" thickBot="1">
      <c r="A38" s="181"/>
      <c r="B38" s="82" t="s">
        <v>65</v>
      </c>
      <c r="C38" s="161">
        <v>18</v>
      </c>
      <c r="D38" s="173">
        <f t="shared" si="0"/>
        <v>9.3970242756460447</v>
      </c>
      <c r="E38" s="173">
        <f t="shared" si="1"/>
        <v>0.29811195760185494</v>
      </c>
      <c r="F38" s="174">
        <v>98</v>
      </c>
      <c r="G38" s="173">
        <f t="shared" si="2"/>
        <v>9.5307561390712383</v>
      </c>
      <c r="H38" s="173">
        <f t="shared" si="3"/>
        <v>0.35358637610044741</v>
      </c>
      <c r="I38" s="175">
        <f t="shared" si="4"/>
        <v>116</v>
      </c>
      <c r="J38" s="173">
        <f t="shared" si="5"/>
        <v>9.5097556976553541</v>
      </c>
      <c r="K38" s="176">
        <f t="shared" si="6"/>
        <v>0.34366297327724121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6038</v>
      </c>
      <c r="D39" s="146">
        <f t="shared" si="0"/>
        <v>3152.1795875750458</v>
      </c>
      <c r="E39" s="146">
        <f t="shared" si="1"/>
        <v>100</v>
      </c>
      <c r="F39" s="149">
        <f>F7+F9+F11+F12+SUM(F14:F18)+F22+SUM(F26:F29)+SUM(F31:F36)</f>
        <v>27716</v>
      </c>
      <c r="G39" s="146">
        <f t="shared" si="2"/>
        <v>2695.4534403112084</v>
      </c>
      <c r="H39" s="146">
        <f t="shared" si="3"/>
        <v>100</v>
      </c>
      <c r="I39" s="149">
        <f>I7+I9+I11+I12+SUM(I14:I18)+I22+SUM(I26:I29)+SUM(I31:I36)</f>
        <v>33754</v>
      </c>
      <c r="J39" s="146">
        <f t="shared" si="5"/>
        <v>2767.174946712576</v>
      </c>
      <c r="K39" s="147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1"/>
    </row>
    <row r="43" spans="1:11">
      <c r="A43" s="99"/>
      <c r="B43" s="101"/>
    </row>
  </sheetData>
  <mergeCells count="12">
    <mergeCell ref="A4:C4"/>
    <mergeCell ref="A36:A38"/>
    <mergeCell ref="C5:E5"/>
    <mergeCell ref="F5:H5"/>
    <mergeCell ref="I5:K5"/>
    <mergeCell ref="A5:A6"/>
    <mergeCell ref="B5:B6"/>
    <mergeCell ref="A7:A8"/>
    <mergeCell ref="A22:A25"/>
    <mergeCell ref="A18:A21"/>
    <mergeCell ref="A12:A13"/>
    <mergeCell ref="A9:A10"/>
  </mergeCells>
  <phoneticPr fontId="0" type="noConversion"/>
  <printOptions horizontalCentered="1" verticalCentered="1"/>
  <pageMargins left="0.74803149606299213" right="0.74803149606299213" top="0.19685039370078741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7" tint="0.79998168889431442"/>
  </sheetPr>
  <dimension ref="A1:K43"/>
  <sheetViews>
    <sheetView workbookViewId="0">
      <selection activeCell="A4" sqref="A4:C4"/>
    </sheetView>
  </sheetViews>
  <sheetFormatPr defaultColWidth="8.88671875" defaultRowHeight="13.8"/>
  <cols>
    <col min="1" max="1" width="7.6640625" style="39" customWidth="1"/>
    <col min="2" max="2" width="53" style="1" customWidth="1"/>
    <col min="3" max="3" width="11.88671875" style="7" customWidth="1"/>
    <col min="4" max="4" width="9.6640625" style="1" customWidth="1"/>
    <col min="5" max="5" width="8.44140625" style="1" customWidth="1"/>
    <col min="6" max="6" width="11" style="7" customWidth="1"/>
    <col min="7" max="7" width="10.33203125" style="1" customWidth="1"/>
    <col min="8" max="8" width="8" style="1" customWidth="1"/>
    <col min="9" max="9" width="11" style="8" customWidth="1"/>
    <col min="10" max="10" width="10.109375" style="1" customWidth="1"/>
    <col min="11" max="11" width="8.109375" style="1" customWidth="1"/>
    <col min="12" max="16384" width="8.88671875" style="1"/>
  </cols>
  <sheetData>
    <row r="1" spans="1:11" ht="7.8" customHeight="1">
      <c r="A1" s="40"/>
      <c r="B1" s="4"/>
      <c r="D1" s="4"/>
      <c r="E1" s="4"/>
      <c r="G1" s="4"/>
      <c r="H1" s="4"/>
      <c r="I1" s="7"/>
      <c r="J1" s="4"/>
      <c r="K1" s="4"/>
    </row>
    <row r="2" spans="1:11" ht="14.25" customHeight="1">
      <c r="A2" s="43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19"/>
    </row>
    <row r="3" spans="1:11" ht="10.199999999999999" customHeight="1">
      <c r="A3" s="27"/>
      <c r="B3" s="20"/>
      <c r="C3" s="9"/>
      <c r="D3" s="20"/>
      <c r="E3" s="20"/>
      <c r="F3" s="9"/>
      <c r="G3" s="20"/>
      <c r="H3" s="21"/>
      <c r="I3" s="22"/>
      <c r="J3" s="21"/>
      <c r="K3" s="21"/>
    </row>
    <row r="4" spans="1:11">
      <c r="A4" s="212" t="s">
        <v>66</v>
      </c>
      <c r="B4" s="212"/>
      <c r="C4" s="212"/>
      <c r="D4" s="28">
        <v>4314</v>
      </c>
      <c r="E4" s="4"/>
      <c r="G4" s="28">
        <v>28484</v>
      </c>
      <c r="H4" s="4"/>
      <c r="I4" s="7"/>
      <c r="J4" s="28">
        <f>SUM(D4:G4)</f>
        <v>32798</v>
      </c>
      <c r="K4" s="4"/>
    </row>
    <row r="5" spans="1:11" ht="20.399999999999999" customHeight="1">
      <c r="A5" s="215" t="s">
        <v>68</v>
      </c>
      <c r="B5" s="213" t="s">
        <v>53</v>
      </c>
      <c r="C5" s="204" t="s">
        <v>0</v>
      </c>
      <c r="D5" s="205"/>
      <c r="E5" s="206"/>
      <c r="F5" s="201" t="s">
        <v>1</v>
      </c>
      <c r="G5" s="202"/>
      <c r="H5" s="203"/>
      <c r="I5" s="201" t="s">
        <v>2</v>
      </c>
      <c r="J5" s="202"/>
      <c r="K5" s="203"/>
    </row>
    <row r="6" spans="1:11" ht="26.25" customHeight="1" thickBot="1">
      <c r="A6" s="216"/>
      <c r="B6" s="214"/>
      <c r="C6" s="26" t="s">
        <v>3</v>
      </c>
      <c r="D6" s="26" t="s">
        <v>4</v>
      </c>
      <c r="E6" s="26" t="s">
        <v>5</v>
      </c>
      <c r="F6" s="26"/>
      <c r="G6" s="26" t="s">
        <v>4</v>
      </c>
      <c r="H6" s="26" t="s">
        <v>5</v>
      </c>
      <c r="I6" s="26" t="s">
        <v>3</v>
      </c>
      <c r="J6" s="26" t="s">
        <v>4</v>
      </c>
      <c r="K6" s="26" t="s">
        <v>5</v>
      </c>
    </row>
    <row r="7" spans="1:11">
      <c r="A7" s="217" t="s">
        <v>6</v>
      </c>
      <c r="B7" s="46" t="s">
        <v>7</v>
      </c>
      <c r="C7" s="55">
        <v>1073</v>
      </c>
      <c r="D7" s="47">
        <f t="shared" ref="D7:D39" si="0">C7*1000/$D$4</f>
        <v>248.72508113120074</v>
      </c>
      <c r="E7" s="47">
        <f t="shared" ref="E7:E39" si="1">C7*100/C$39</f>
        <v>10.112147771180849</v>
      </c>
      <c r="F7" s="55">
        <v>1207</v>
      </c>
      <c r="G7" s="47">
        <f t="shared" ref="G7:G39" si="2">F7*1000/$G$4</f>
        <v>42.374666479427049</v>
      </c>
      <c r="H7" s="47">
        <f t="shared" ref="H7:H39" si="3">F7*100/F$39</f>
        <v>1.7892084198043285</v>
      </c>
      <c r="I7" s="56">
        <f t="shared" ref="I7:I38" si="4">C7+F7</f>
        <v>2280</v>
      </c>
      <c r="J7" s="47">
        <f t="shared" ref="J7:J39" si="5">I7*1000/$J$4</f>
        <v>69.51643392889811</v>
      </c>
      <c r="K7" s="48">
        <f t="shared" ref="K7:K39" si="6">I7*100/I$39</f>
        <v>2.9204185933317111</v>
      </c>
    </row>
    <row r="8" spans="1:11" s="10" customFormat="1" ht="12" customHeight="1" thickBot="1">
      <c r="A8" s="218"/>
      <c r="B8" s="57" t="s">
        <v>8</v>
      </c>
      <c r="C8" s="88">
        <v>18</v>
      </c>
      <c r="D8" s="62">
        <f t="shared" si="0"/>
        <v>4.1724617524339358</v>
      </c>
      <c r="E8" s="62">
        <f t="shared" si="1"/>
        <v>0.16963528413910092</v>
      </c>
      <c r="F8" s="88">
        <v>22</v>
      </c>
      <c r="G8" s="62">
        <f t="shared" si="2"/>
        <v>0.77236343210223279</v>
      </c>
      <c r="H8" s="62">
        <f t="shared" si="3"/>
        <v>3.2611918173732581E-2</v>
      </c>
      <c r="I8" s="159">
        <f t="shared" si="4"/>
        <v>40</v>
      </c>
      <c r="J8" s="62">
        <f t="shared" si="5"/>
        <v>1.2195865601561071</v>
      </c>
      <c r="K8" s="63">
        <f t="shared" si="6"/>
        <v>5.1235413918100194E-2</v>
      </c>
    </row>
    <row r="9" spans="1:11">
      <c r="A9" s="217" t="s">
        <v>9</v>
      </c>
      <c r="B9" s="46" t="s">
        <v>10</v>
      </c>
      <c r="C9" s="55">
        <v>20</v>
      </c>
      <c r="D9" s="47">
        <f t="shared" si="0"/>
        <v>4.6360686138154845</v>
      </c>
      <c r="E9" s="47">
        <f t="shared" si="1"/>
        <v>0.18848364904344547</v>
      </c>
      <c r="F9" s="55">
        <v>969</v>
      </c>
      <c r="G9" s="47">
        <f t="shared" si="2"/>
        <v>34.019098441230163</v>
      </c>
      <c r="H9" s="47">
        <f t="shared" si="3"/>
        <v>1.4364067595612215</v>
      </c>
      <c r="I9" s="56">
        <f t="shared" si="4"/>
        <v>989</v>
      </c>
      <c r="J9" s="47">
        <f t="shared" si="5"/>
        <v>30.154277699859747</v>
      </c>
      <c r="K9" s="48">
        <f t="shared" si="6"/>
        <v>1.2667956091250272</v>
      </c>
    </row>
    <row r="10" spans="1:11" s="10" customFormat="1" ht="15" customHeight="1" thickBot="1">
      <c r="A10" s="218"/>
      <c r="B10" s="57" t="s">
        <v>11</v>
      </c>
      <c r="C10" s="88"/>
      <c r="D10" s="62">
        <f t="shared" si="0"/>
        <v>0</v>
      </c>
      <c r="E10" s="62">
        <f t="shared" si="1"/>
        <v>0</v>
      </c>
      <c r="F10" s="88">
        <v>565</v>
      </c>
      <c r="G10" s="62">
        <f t="shared" si="2"/>
        <v>19.835697233534617</v>
      </c>
      <c r="H10" s="62">
        <f t="shared" si="3"/>
        <v>0.83753335309813226</v>
      </c>
      <c r="I10" s="159">
        <f t="shared" si="4"/>
        <v>565</v>
      </c>
      <c r="J10" s="62">
        <f t="shared" si="5"/>
        <v>17.226660162205011</v>
      </c>
      <c r="K10" s="63">
        <f t="shared" si="6"/>
        <v>0.72370022159316516</v>
      </c>
    </row>
    <row r="11" spans="1:11" ht="19.5" customHeight="1" thickBot="1">
      <c r="A11" s="156" t="s">
        <v>12</v>
      </c>
      <c r="B11" s="34" t="s">
        <v>13</v>
      </c>
      <c r="C11" s="75">
        <v>11</v>
      </c>
      <c r="D11" s="14">
        <f t="shared" si="0"/>
        <v>2.5498377375985166</v>
      </c>
      <c r="E11" s="14">
        <f t="shared" si="1"/>
        <v>0.10366600697389501</v>
      </c>
      <c r="F11" s="75">
        <v>214</v>
      </c>
      <c r="G11" s="14">
        <f t="shared" si="2"/>
        <v>7.5129897486308099</v>
      </c>
      <c r="H11" s="14">
        <f t="shared" si="3"/>
        <v>0.31722502223539878</v>
      </c>
      <c r="I11" s="76">
        <f t="shared" si="4"/>
        <v>225</v>
      </c>
      <c r="J11" s="14">
        <f t="shared" si="5"/>
        <v>6.860174400878102</v>
      </c>
      <c r="K11" s="72">
        <f t="shared" si="6"/>
        <v>0.28819920328931359</v>
      </c>
    </row>
    <row r="12" spans="1:11" ht="25.5" customHeight="1">
      <c r="A12" s="217" t="s">
        <v>14</v>
      </c>
      <c r="B12" s="46" t="s">
        <v>57</v>
      </c>
      <c r="C12" s="55">
        <v>48</v>
      </c>
      <c r="D12" s="47">
        <f t="shared" si="0"/>
        <v>11.126564673157162</v>
      </c>
      <c r="E12" s="47">
        <f t="shared" si="1"/>
        <v>0.45236075770426915</v>
      </c>
      <c r="F12" s="55">
        <v>4105</v>
      </c>
      <c r="G12" s="47">
        <f t="shared" si="2"/>
        <v>144.11599494453026</v>
      </c>
      <c r="H12" s="47">
        <f t="shared" si="3"/>
        <v>6.0850874592351021</v>
      </c>
      <c r="I12" s="56">
        <f t="shared" si="4"/>
        <v>4153</v>
      </c>
      <c r="J12" s="47">
        <f t="shared" si="5"/>
        <v>126.62357460820782</v>
      </c>
      <c r="K12" s="48">
        <f t="shared" si="6"/>
        <v>5.3195168500467522</v>
      </c>
    </row>
    <row r="13" spans="1:11" s="10" customFormat="1" ht="14.25" customHeight="1" thickBot="1">
      <c r="A13" s="218"/>
      <c r="B13" s="82" t="s">
        <v>16</v>
      </c>
      <c r="C13" s="88">
        <v>7</v>
      </c>
      <c r="D13" s="62">
        <f t="shared" si="0"/>
        <v>1.6226240148354196</v>
      </c>
      <c r="E13" s="62">
        <f t="shared" si="1"/>
        <v>6.5969277165205925E-2</v>
      </c>
      <c r="F13" s="88">
        <v>2092</v>
      </c>
      <c r="G13" s="62">
        <f t="shared" si="2"/>
        <v>73.444740907175955</v>
      </c>
      <c r="H13" s="62">
        <f t="shared" si="3"/>
        <v>3.1010969463385711</v>
      </c>
      <c r="I13" s="159">
        <f t="shared" si="4"/>
        <v>2099</v>
      </c>
      <c r="J13" s="62">
        <f t="shared" si="5"/>
        <v>63.997804744191718</v>
      </c>
      <c r="K13" s="63">
        <f t="shared" si="6"/>
        <v>2.6885783453523073</v>
      </c>
    </row>
    <row r="14" spans="1:11" ht="14.4" thickBot="1">
      <c r="A14" s="157" t="s">
        <v>17</v>
      </c>
      <c r="B14" s="29" t="s">
        <v>18</v>
      </c>
      <c r="C14" s="75">
        <v>90</v>
      </c>
      <c r="D14" s="14">
        <f t="shared" si="0"/>
        <v>20.862308762169679</v>
      </c>
      <c r="E14" s="14">
        <f t="shared" si="1"/>
        <v>0.8481764206955047</v>
      </c>
      <c r="F14" s="75">
        <v>3178</v>
      </c>
      <c r="G14" s="14">
        <f t="shared" si="2"/>
        <v>111.57140851004073</v>
      </c>
      <c r="H14" s="14">
        <f t="shared" si="3"/>
        <v>4.7109398161873699</v>
      </c>
      <c r="I14" s="76">
        <f t="shared" si="4"/>
        <v>3268</v>
      </c>
      <c r="J14" s="14">
        <f t="shared" si="5"/>
        <v>99.640221964753948</v>
      </c>
      <c r="K14" s="72">
        <f t="shared" si="6"/>
        <v>4.1859333171087858</v>
      </c>
    </row>
    <row r="15" spans="1:11" ht="14.4" thickBot="1">
      <c r="A15" s="157" t="s">
        <v>19</v>
      </c>
      <c r="B15" s="29" t="s">
        <v>20</v>
      </c>
      <c r="C15" s="75">
        <v>78</v>
      </c>
      <c r="D15" s="14">
        <f t="shared" si="0"/>
        <v>18.080667593880388</v>
      </c>
      <c r="E15" s="14">
        <f t="shared" si="1"/>
        <v>0.7350862312694374</v>
      </c>
      <c r="F15" s="75">
        <v>2542</v>
      </c>
      <c r="G15" s="14">
        <f t="shared" si="2"/>
        <v>89.24308383653981</v>
      </c>
      <c r="H15" s="14">
        <f t="shared" si="3"/>
        <v>3.7681589089831009</v>
      </c>
      <c r="I15" s="76">
        <f t="shared" si="4"/>
        <v>2620</v>
      </c>
      <c r="J15" s="14">
        <f t="shared" si="5"/>
        <v>79.882919690225009</v>
      </c>
      <c r="K15" s="72">
        <f t="shared" si="6"/>
        <v>3.3559196116355623</v>
      </c>
    </row>
    <row r="16" spans="1:11" ht="14.4" thickBot="1">
      <c r="A16" s="156" t="s">
        <v>21</v>
      </c>
      <c r="B16" s="34" t="s">
        <v>22</v>
      </c>
      <c r="C16" s="75">
        <v>709</v>
      </c>
      <c r="D16" s="14">
        <f t="shared" si="0"/>
        <v>164.34863235975894</v>
      </c>
      <c r="E16" s="14">
        <f t="shared" si="1"/>
        <v>6.6817453585901427</v>
      </c>
      <c r="F16" s="75">
        <v>7612</v>
      </c>
      <c r="G16" s="14">
        <f t="shared" si="2"/>
        <v>267.23774750737255</v>
      </c>
      <c r="H16" s="14">
        <f t="shared" si="3"/>
        <v>11.283723688111474</v>
      </c>
      <c r="I16" s="76">
        <f t="shared" si="4"/>
        <v>8321</v>
      </c>
      <c r="J16" s="14">
        <f t="shared" si="5"/>
        <v>253.70449417647418</v>
      </c>
      <c r="K16" s="72">
        <f t="shared" si="6"/>
        <v>10.658246980312793</v>
      </c>
    </row>
    <row r="17" spans="1:11" ht="14.4" thickBot="1">
      <c r="A17" s="157" t="s">
        <v>23</v>
      </c>
      <c r="B17" s="29" t="s">
        <v>24</v>
      </c>
      <c r="C17" s="75">
        <v>134</v>
      </c>
      <c r="D17" s="14">
        <f t="shared" si="0"/>
        <v>31.061659712563745</v>
      </c>
      <c r="E17" s="14">
        <f t="shared" si="1"/>
        <v>1.2628404485910847</v>
      </c>
      <c r="F17" s="75">
        <v>1602</v>
      </c>
      <c r="G17" s="14">
        <f t="shared" si="2"/>
        <v>56.242100828535321</v>
      </c>
      <c r="H17" s="14">
        <f t="shared" si="3"/>
        <v>2.3747405870145273</v>
      </c>
      <c r="I17" s="76">
        <f t="shared" si="4"/>
        <v>1736</v>
      </c>
      <c r="J17" s="14">
        <f t="shared" si="5"/>
        <v>52.930056710775048</v>
      </c>
      <c r="K17" s="72">
        <f t="shared" si="6"/>
        <v>2.2236169640455481</v>
      </c>
    </row>
    <row r="18" spans="1:11">
      <c r="A18" s="219" t="s">
        <v>25</v>
      </c>
      <c r="B18" s="83" t="s">
        <v>26</v>
      </c>
      <c r="C18" s="55">
        <v>40</v>
      </c>
      <c r="D18" s="47">
        <f t="shared" si="0"/>
        <v>9.272137227630969</v>
      </c>
      <c r="E18" s="47">
        <f t="shared" si="1"/>
        <v>0.37696729808689095</v>
      </c>
      <c r="F18" s="55">
        <v>18229</v>
      </c>
      <c r="G18" s="47">
        <f t="shared" si="2"/>
        <v>639.97331835416378</v>
      </c>
      <c r="H18" s="47">
        <f t="shared" si="3"/>
        <v>27.021938926771419</v>
      </c>
      <c r="I18" s="56">
        <f t="shared" si="4"/>
        <v>18269</v>
      </c>
      <c r="J18" s="47">
        <f t="shared" si="5"/>
        <v>557.01567168729798</v>
      </c>
      <c r="K18" s="48">
        <f t="shared" si="6"/>
        <v>23.400494421744309</v>
      </c>
    </row>
    <row r="19" spans="1:11" s="10" customFormat="1" ht="17.399999999999999" customHeight="1">
      <c r="A19" s="220"/>
      <c r="B19" s="38" t="s">
        <v>27</v>
      </c>
      <c r="C19" s="163">
        <v>18</v>
      </c>
      <c r="D19" s="13">
        <f t="shared" si="0"/>
        <v>4.1724617524339358</v>
      </c>
      <c r="E19" s="13">
        <f t="shared" si="1"/>
        <v>0.16963528413910092</v>
      </c>
      <c r="F19" s="163">
        <v>9700</v>
      </c>
      <c r="G19" s="13">
        <f t="shared" si="2"/>
        <v>340.54205869962084</v>
      </c>
      <c r="H19" s="13">
        <f t="shared" si="3"/>
        <v>14.378891194782094</v>
      </c>
      <c r="I19" s="164">
        <f t="shared" si="4"/>
        <v>9718</v>
      </c>
      <c r="J19" s="13">
        <f t="shared" si="5"/>
        <v>296.29855478992624</v>
      </c>
      <c r="K19" s="85">
        <f t="shared" si="6"/>
        <v>12.447643811402441</v>
      </c>
    </row>
    <row r="20" spans="1:11" s="10" customFormat="1" ht="17.399999999999999" customHeight="1">
      <c r="A20" s="220"/>
      <c r="B20" s="37" t="s">
        <v>56</v>
      </c>
      <c r="C20" s="163"/>
      <c r="D20" s="13">
        <f t="shared" si="0"/>
        <v>0</v>
      </c>
      <c r="E20" s="13">
        <f t="shared" si="1"/>
        <v>0</v>
      </c>
      <c r="F20" s="163">
        <v>2090</v>
      </c>
      <c r="G20" s="13">
        <f t="shared" si="2"/>
        <v>73.374526049712117</v>
      </c>
      <c r="H20" s="13">
        <f t="shared" si="3"/>
        <v>3.0981322265045952</v>
      </c>
      <c r="I20" s="164">
        <f t="shared" si="4"/>
        <v>2090</v>
      </c>
      <c r="J20" s="13">
        <f t="shared" si="5"/>
        <v>63.723397768156595</v>
      </c>
      <c r="K20" s="85">
        <f t="shared" si="6"/>
        <v>2.677050377220735</v>
      </c>
    </row>
    <row r="21" spans="1:11" s="10" customFormat="1" ht="17.399999999999999" customHeight="1" thickBot="1">
      <c r="A21" s="221"/>
      <c r="B21" s="57" t="s">
        <v>28</v>
      </c>
      <c r="C21" s="88"/>
      <c r="D21" s="62">
        <f t="shared" si="0"/>
        <v>0</v>
      </c>
      <c r="E21" s="62">
        <f t="shared" si="1"/>
        <v>0</v>
      </c>
      <c r="F21" s="88">
        <v>954</v>
      </c>
      <c r="G21" s="62">
        <f t="shared" si="2"/>
        <v>33.492487010251367</v>
      </c>
      <c r="H21" s="62">
        <f t="shared" si="3"/>
        <v>1.4141713608064037</v>
      </c>
      <c r="I21" s="159">
        <f t="shared" si="4"/>
        <v>954</v>
      </c>
      <c r="J21" s="62">
        <f t="shared" si="5"/>
        <v>29.087139459723154</v>
      </c>
      <c r="K21" s="63">
        <f t="shared" si="6"/>
        <v>1.2219646219466895</v>
      </c>
    </row>
    <row r="22" spans="1:11">
      <c r="A22" s="219" t="s">
        <v>29</v>
      </c>
      <c r="B22" s="83" t="s">
        <v>30</v>
      </c>
      <c r="C22" s="55">
        <v>5708</v>
      </c>
      <c r="D22" s="47">
        <f t="shared" si="0"/>
        <v>1323.1339823829392</v>
      </c>
      <c r="E22" s="47">
        <f t="shared" si="1"/>
        <v>53.793233436999337</v>
      </c>
      <c r="F22" s="55">
        <v>4939</v>
      </c>
      <c r="G22" s="47">
        <f t="shared" si="2"/>
        <v>173.39559050695127</v>
      </c>
      <c r="H22" s="47">
        <f t="shared" si="3"/>
        <v>7.3213756300029651</v>
      </c>
      <c r="I22" s="56">
        <f t="shared" si="4"/>
        <v>10647</v>
      </c>
      <c r="J22" s="47">
        <f t="shared" si="5"/>
        <v>324.62345264955178</v>
      </c>
      <c r="K22" s="48">
        <f t="shared" si="6"/>
        <v>13.637586299650318</v>
      </c>
    </row>
    <row r="23" spans="1:11" s="10" customFormat="1" ht="13.5" customHeight="1">
      <c r="A23" s="220"/>
      <c r="B23" s="38" t="s">
        <v>31</v>
      </c>
      <c r="C23" s="163">
        <v>4983</v>
      </c>
      <c r="D23" s="13">
        <f t="shared" si="0"/>
        <v>1155.076495132128</v>
      </c>
      <c r="E23" s="13">
        <f t="shared" si="1"/>
        <v>46.960701159174441</v>
      </c>
      <c r="F23" s="163">
        <v>2325</v>
      </c>
      <c r="G23" s="13">
        <f t="shared" si="2"/>
        <v>81.624771801713237</v>
      </c>
      <c r="H23" s="13">
        <f t="shared" si="3"/>
        <v>3.4464868069967389</v>
      </c>
      <c r="I23" s="164">
        <f t="shared" si="4"/>
        <v>7308</v>
      </c>
      <c r="J23" s="13">
        <f t="shared" si="5"/>
        <v>222.81846454052075</v>
      </c>
      <c r="K23" s="85">
        <f t="shared" si="6"/>
        <v>9.3607101228369043</v>
      </c>
    </row>
    <row r="24" spans="1:11" s="10" customFormat="1" ht="12" customHeight="1">
      <c r="A24" s="220"/>
      <c r="B24" s="37" t="s">
        <v>51</v>
      </c>
      <c r="C24" s="163">
        <v>169</v>
      </c>
      <c r="D24" s="13">
        <f t="shared" si="0"/>
        <v>39.174779786740842</v>
      </c>
      <c r="E24" s="13">
        <f t="shared" si="1"/>
        <v>1.5926868344171143</v>
      </c>
      <c r="F24" s="163">
        <v>914</v>
      </c>
      <c r="G24" s="13">
        <f t="shared" si="2"/>
        <v>32.08818986097458</v>
      </c>
      <c r="H24" s="13">
        <f t="shared" si="3"/>
        <v>1.3548769641268901</v>
      </c>
      <c r="I24" s="164">
        <f t="shared" si="4"/>
        <v>1083</v>
      </c>
      <c r="J24" s="13">
        <f t="shared" si="5"/>
        <v>33.0203061162266</v>
      </c>
      <c r="K24" s="85">
        <f t="shared" si="6"/>
        <v>1.3871988318325628</v>
      </c>
    </row>
    <row r="25" spans="1:11" s="10" customFormat="1" ht="12" customHeight="1" thickBot="1">
      <c r="A25" s="221"/>
      <c r="B25" s="82" t="s">
        <v>52</v>
      </c>
      <c r="C25" s="88">
        <v>377</v>
      </c>
      <c r="D25" s="62">
        <f t="shared" si="0"/>
        <v>87.389893370421888</v>
      </c>
      <c r="E25" s="62">
        <f t="shared" si="1"/>
        <v>3.5529167844689473</v>
      </c>
      <c r="F25" s="88">
        <v>981</v>
      </c>
      <c r="G25" s="62">
        <f t="shared" si="2"/>
        <v>34.440387586013202</v>
      </c>
      <c r="H25" s="62">
        <f t="shared" si="3"/>
        <v>1.4541950785650757</v>
      </c>
      <c r="I25" s="159">
        <f t="shared" si="4"/>
        <v>1358</v>
      </c>
      <c r="J25" s="62">
        <f t="shared" si="5"/>
        <v>41.404963717299836</v>
      </c>
      <c r="K25" s="63">
        <f t="shared" si="6"/>
        <v>1.7394423025195014</v>
      </c>
    </row>
    <row r="26" spans="1:11" ht="14.4" thickBot="1">
      <c r="A26" s="156" t="s">
        <v>32</v>
      </c>
      <c r="B26" s="34" t="s">
        <v>33</v>
      </c>
      <c r="C26" s="75">
        <v>343</v>
      </c>
      <c r="D26" s="14">
        <f t="shared" si="0"/>
        <v>79.508576726935559</v>
      </c>
      <c r="E26" s="14">
        <f t="shared" si="1"/>
        <v>3.2324945810950898</v>
      </c>
      <c r="F26" s="75">
        <v>1401</v>
      </c>
      <c r="G26" s="14">
        <f t="shared" si="2"/>
        <v>49.185507653419464</v>
      </c>
      <c r="H26" s="14">
        <f t="shared" si="3"/>
        <v>2.0767862436999702</v>
      </c>
      <c r="I26" s="76">
        <f t="shared" si="4"/>
        <v>1744</v>
      </c>
      <c r="J26" s="14">
        <f t="shared" si="5"/>
        <v>53.17397402280627</v>
      </c>
      <c r="K26" s="72">
        <f t="shared" si="6"/>
        <v>2.2338640468291682</v>
      </c>
    </row>
    <row r="27" spans="1:11" ht="14.4" thickBot="1">
      <c r="A27" s="156" t="s">
        <v>34</v>
      </c>
      <c r="B27" s="34" t="s">
        <v>35</v>
      </c>
      <c r="C27" s="75">
        <v>516</v>
      </c>
      <c r="D27" s="14">
        <f t="shared" si="0"/>
        <v>119.6105702364395</v>
      </c>
      <c r="E27" s="14">
        <f t="shared" si="1"/>
        <v>4.8628781453208934</v>
      </c>
      <c r="F27" s="75">
        <v>1060</v>
      </c>
      <c r="G27" s="14">
        <f t="shared" si="2"/>
        <v>37.213874455834855</v>
      </c>
      <c r="H27" s="14">
        <f t="shared" si="3"/>
        <v>1.5713015120071154</v>
      </c>
      <c r="I27" s="76">
        <f t="shared" si="4"/>
        <v>1576</v>
      </c>
      <c r="J27" s="14">
        <f t="shared" si="5"/>
        <v>48.051710470150617</v>
      </c>
      <c r="K27" s="72">
        <f t="shared" si="6"/>
        <v>2.0186753083731475</v>
      </c>
    </row>
    <row r="28" spans="1:11" ht="27" thickBot="1">
      <c r="A28" s="156" t="s">
        <v>36</v>
      </c>
      <c r="B28" s="34" t="s">
        <v>54</v>
      </c>
      <c r="C28" s="75">
        <v>60</v>
      </c>
      <c r="D28" s="14">
        <f t="shared" si="0"/>
        <v>13.908205841446453</v>
      </c>
      <c r="E28" s="14">
        <f t="shared" si="1"/>
        <v>0.56545094713033639</v>
      </c>
      <c r="F28" s="75">
        <v>5167</v>
      </c>
      <c r="G28" s="14">
        <f t="shared" si="2"/>
        <v>181.40008425782895</v>
      </c>
      <c r="H28" s="14">
        <f t="shared" si="3"/>
        <v>7.659353691076193</v>
      </c>
      <c r="I28" s="76">
        <f t="shared" si="4"/>
        <v>5227</v>
      </c>
      <c r="J28" s="14">
        <f t="shared" si="5"/>
        <v>159.36947374839929</v>
      </c>
      <c r="K28" s="72">
        <f t="shared" si="6"/>
        <v>6.6951877137477425</v>
      </c>
    </row>
    <row r="29" spans="1:11">
      <c r="A29" s="217" t="s">
        <v>38</v>
      </c>
      <c r="B29" s="83" t="s">
        <v>39</v>
      </c>
      <c r="C29" s="55">
        <v>277</v>
      </c>
      <c r="D29" s="47">
        <f t="shared" si="0"/>
        <v>64.209550301344464</v>
      </c>
      <c r="E29" s="47">
        <f t="shared" si="1"/>
        <v>2.6104985392517199</v>
      </c>
      <c r="F29" s="55">
        <v>3291</v>
      </c>
      <c r="G29" s="47">
        <f t="shared" si="2"/>
        <v>115.53854795674765</v>
      </c>
      <c r="H29" s="47">
        <f t="shared" si="3"/>
        <v>4.8784464868069968</v>
      </c>
      <c r="I29" s="56">
        <f t="shared" si="4"/>
        <v>3568</v>
      </c>
      <c r="J29" s="47">
        <f t="shared" si="5"/>
        <v>108.78712116592475</v>
      </c>
      <c r="K29" s="48">
        <f t="shared" si="6"/>
        <v>4.5701989214945371</v>
      </c>
    </row>
    <row r="30" spans="1:11" s="10" customFormat="1" ht="13.5" customHeight="1" thickBot="1">
      <c r="A30" s="218"/>
      <c r="B30" s="82" t="s">
        <v>40</v>
      </c>
      <c r="C30" s="88">
        <v>115</v>
      </c>
      <c r="D30" s="62">
        <f t="shared" si="0"/>
        <v>26.657394529439035</v>
      </c>
      <c r="E30" s="62">
        <f t="shared" si="1"/>
        <v>1.0837809819998114</v>
      </c>
      <c r="F30" s="88">
        <v>1328</v>
      </c>
      <c r="G30" s="62">
        <f t="shared" si="2"/>
        <v>46.622665355989326</v>
      </c>
      <c r="H30" s="62">
        <f t="shared" si="3"/>
        <v>1.9685739697598577</v>
      </c>
      <c r="I30" s="159">
        <f t="shared" si="4"/>
        <v>1443</v>
      </c>
      <c r="J30" s="62">
        <f t="shared" si="5"/>
        <v>43.996585157631564</v>
      </c>
      <c r="K30" s="63">
        <f t="shared" si="6"/>
        <v>1.8483175570954644</v>
      </c>
    </row>
    <row r="31" spans="1:11" ht="14.4" thickBot="1">
      <c r="A31" s="156" t="s">
        <v>41</v>
      </c>
      <c r="B31" s="34" t="s">
        <v>42</v>
      </c>
      <c r="C31" s="75">
        <v>1</v>
      </c>
      <c r="D31" s="14">
        <f t="shared" si="0"/>
        <v>0.23180343069077422</v>
      </c>
      <c r="E31" s="14">
        <f t="shared" si="1"/>
        <v>9.4241824521722733E-3</v>
      </c>
      <c r="F31" s="75">
        <v>61</v>
      </c>
      <c r="G31" s="14">
        <f t="shared" si="2"/>
        <v>2.1415531526471003</v>
      </c>
      <c r="H31" s="14">
        <f t="shared" si="3"/>
        <v>9.042395493625853E-2</v>
      </c>
      <c r="I31" s="76">
        <f t="shared" si="4"/>
        <v>62</v>
      </c>
      <c r="J31" s="14">
        <f t="shared" si="5"/>
        <v>1.890359168241966</v>
      </c>
      <c r="K31" s="72">
        <f t="shared" si="6"/>
        <v>7.9414891573055299E-2</v>
      </c>
    </row>
    <row r="32" spans="1:11" ht="14.4" thickBot="1">
      <c r="A32" s="156" t="s">
        <v>43</v>
      </c>
      <c r="B32" s="34" t="s">
        <v>44</v>
      </c>
      <c r="C32" s="75">
        <v>5</v>
      </c>
      <c r="D32" s="14">
        <f t="shared" si="0"/>
        <v>1.1590171534538711</v>
      </c>
      <c r="E32" s="14">
        <f t="shared" si="1"/>
        <v>4.7120912260861368E-2</v>
      </c>
      <c r="F32" s="75"/>
      <c r="G32" s="14">
        <f t="shared" si="2"/>
        <v>0</v>
      </c>
      <c r="H32" s="14">
        <f t="shared" si="3"/>
        <v>0</v>
      </c>
      <c r="I32" s="76">
        <f t="shared" si="4"/>
        <v>5</v>
      </c>
      <c r="J32" s="14">
        <f t="shared" si="5"/>
        <v>0.15244832001951339</v>
      </c>
      <c r="K32" s="72">
        <f t="shared" si="6"/>
        <v>6.4044267397625242E-3</v>
      </c>
    </row>
    <row r="33" spans="1:11" ht="14.4" thickBot="1">
      <c r="A33" s="156" t="s">
        <v>45</v>
      </c>
      <c r="B33" s="34" t="s">
        <v>46</v>
      </c>
      <c r="C33" s="75">
        <v>85</v>
      </c>
      <c r="D33" s="14">
        <f t="shared" si="0"/>
        <v>19.703291608715809</v>
      </c>
      <c r="E33" s="14">
        <f t="shared" si="1"/>
        <v>0.80105550843464335</v>
      </c>
      <c r="F33" s="75">
        <v>27</v>
      </c>
      <c r="G33" s="14">
        <f t="shared" si="2"/>
        <v>0.94790057576183118</v>
      </c>
      <c r="H33" s="14">
        <f t="shared" si="3"/>
        <v>4.0023717758671806E-2</v>
      </c>
      <c r="I33" s="76">
        <f t="shared" si="4"/>
        <v>112</v>
      </c>
      <c r="J33" s="14">
        <f t="shared" si="5"/>
        <v>3.4148423684370997</v>
      </c>
      <c r="K33" s="72">
        <f t="shared" si="6"/>
        <v>0.14345915897068054</v>
      </c>
    </row>
    <row r="34" spans="1:11" ht="14.4" thickBot="1">
      <c r="A34" s="154" t="s">
        <v>47</v>
      </c>
      <c r="B34" s="32" t="s">
        <v>48</v>
      </c>
      <c r="C34" s="75">
        <v>758</v>
      </c>
      <c r="D34" s="89">
        <f t="shared" si="0"/>
        <v>175.70700046360687</v>
      </c>
      <c r="E34" s="89">
        <f t="shared" si="1"/>
        <v>7.1435302987465841</v>
      </c>
      <c r="F34" s="75">
        <v>2473</v>
      </c>
      <c r="G34" s="89">
        <f t="shared" si="2"/>
        <v>86.82067125403735</v>
      </c>
      <c r="H34" s="89">
        <f t="shared" si="3"/>
        <v>3.66587607471094</v>
      </c>
      <c r="I34" s="76">
        <f t="shared" si="4"/>
        <v>3231</v>
      </c>
      <c r="J34" s="89">
        <f t="shared" si="5"/>
        <v>98.512104396609544</v>
      </c>
      <c r="K34" s="90">
        <f t="shared" si="6"/>
        <v>4.138540559234543</v>
      </c>
    </row>
    <row r="35" spans="1:11" ht="14.4" thickBot="1">
      <c r="A35" s="154" t="s">
        <v>49</v>
      </c>
      <c r="B35" s="32" t="s">
        <v>50</v>
      </c>
      <c r="C35" s="75">
        <v>598</v>
      </c>
      <c r="D35" s="89">
        <f t="shared" si="0"/>
        <v>138.61845155308299</v>
      </c>
      <c r="E35" s="89">
        <f t="shared" si="1"/>
        <v>5.6356611063990201</v>
      </c>
      <c r="F35" s="75">
        <v>5308</v>
      </c>
      <c r="G35" s="89">
        <f t="shared" si="2"/>
        <v>186.35023170902963</v>
      </c>
      <c r="H35" s="89">
        <f t="shared" si="3"/>
        <v>7.8683664393714796</v>
      </c>
      <c r="I35" s="76">
        <f t="shared" si="4"/>
        <v>5906</v>
      </c>
      <c r="J35" s="89">
        <f t="shared" si="5"/>
        <v>180.0719556070492</v>
      </c>
      <c r="K35" s="90">
        <f t="shared" si="6"/>
        <v>7.5649088650074932</v>
      </c>
    </row>
    <row r="36" spans="1:11">
      <c r="A36" s="179" t="s">
        <v>62</v>
      </c>
      <c r="B36" s="96" t="s">
        <v>63</v>
      </c>
      <c r="C36" s="55">
        <v>57</v>
      </c>
      <c r="D36" s="60">
        <f t="shared" si="0"/>
        <v>13.21279554937413</v>
      </c>
      <c r="E36" s="60">
        <f t="shared" si="1"/>
        <v>0.53717839977381965</v>
      </c>
      <c r="F36" s="55">
        <v>4075</v>
      </c>
      <c r="G36" s="60">
        <f t="shared" si="2"/>
        <v>143.06277208257268</v>
      </c>
      <c r="H36" s="60">
        <f t="shared" si="3"/>
        <v>6.0406166617254673</v>
      </c>
      <c r="I36" s="118">
        <f t="shared" si="4"/>
        <v>4132</v>
      </c>
      <c r="J36" s="60">
        <f t="shared" si="5"/>
        <v>125.98329166412586</v>
      </c>
      <c r="K36" s="61">
        <f t="shared" si="6"/>
        <v>5.2926182577397496</v>
      </c>
    </row>
    <row r="37" spans="1:11" s="10" customFormat="1" ht="11.4">
      <c r="A37" s="180"/>
      <c r="B37" s="36" t="s">
        <v>64</v>
      </c>
      <c r="C37" s="168">
        <v>9</v>
      </c>
      <c r="D37" s="169">
        <f t="shared" si="0"/>
        <v>2.0862308762169679</v>
      </c>
      <c r="E37" s="169">
        <f t="shared" si="1"/>
        <v>8.4817642069550461E-2</v>
      </c>
      <c r="F37" s="170">
        <v>519</v>
      </c>
      <c r="G37" s="169">
        <f t="shared" si="2"/>
        <v>18.220755511866312</v>
      </c>
      <c r="H37" s="169">
        <f t="shared" si="3"/>
        <v>0.76934479691669133</v>
      </c>
      <c r="I37" s="171">
        <f t="shared" si="4"/>
        <v>528</v>
      </c>
      <c r="J37" s="169">
        <f t="shared" si="5"/>
        <v>16.098542594060614</v>
      </c>
      <c r="K37" s="172">
        <f t="shared" si="6"/>
        <v>0.67630746371892247</v>
      </c>
    </row>
    <row r="38" spans="1:11" s="10" customFormat="1" ht="12" thickBot="1">
      <c r="A38" s="181"/>
      <c r="B38" s="82" t="s">
        <v>65</v>
      </c>
      <c r="C38" s="161">
        <v>15</v>
      </c>
      <c r="D38" s="173">
        <f t="shared" si="0"/>
        <v>3.4770514603616132</v>
      </c>
      <c r="E38" s="173">
        <f t="shared" si="1"/>
        <v>0.1413627367825841</v>
      </c>
      <c r="F38" s="174">
        <v>375</v>
      </c>
      <c r="G38" s="173">
        <f t="shared" si="2"/>
        <v>13.165285774469877</v>
      </c>
      <c r="H38" s="173">
        <f t="shared" si="3"/>
        <v>0.5558849688704417</v>
      </c>
      <c r="I38" s="175">
        <f t="shared" si="4"/>
        <v>390</v>
      </c>
      <c r="J38" s="173">
        <f t="shared" si="5"/>
        <v>11.890968961522043</v>
      </c>
      <c r="K38" s="176">
        <f t="shared" si="6"/>
        <v>0.49954528570147688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10611</v>
      </c>
      <c r="D39" s="146">
        <f t="shared" si="0"/>
        <v>2459.6662030598054</v>
      </c>
      <c r="E39" s="146">
        <f t="shared" si="1"/>
        <v>100</v>
      </c>
      <c r="F39" s="149">
        <f>F7+F9+F11+F12+SUM(F14:F18)+F22+SUM(F26:F29)+SUM(F31:F36)</f>
        <v>67460</v>
      </c>
      <c r="G39" s="146">
        <f t="shared" si="2"/>
        <v>2368.3471422553012</v>
      </c>
      <c r="H39" s="146">
        <f t="shared" si="3"/>
        <v>100</v>
      </c>
      <c r="I39" s="149">
        <f>I7+I9+I11+I12+SUM(I14:I18)+I22+SUM(I26:I29)+SUM(I31:I36)</f>
        <v>78071</v>
      </c>
      <c r="J39" s="146">
        <f t="shared" si="5"/>
        <v>2380.3585584486859</v>
      </c>
      <c r="K39" s="147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1"/>
    </row>
    <row r="43" spans="1:11">
      <c r="A43" s="99"/>
      <c r="B43" s="101"/>
    </row>
  </sheetData>
  <mergeCells count="13">
    <mergeCell ref="C5:E5"/>
    <mergeCell ref="F5:H5"/>
    <mergeCell ref="I5:K5"/>
    <mergeCell ref="A4:C4"/>
    <mergeCell ref="A36:A38"/>
    <mergeCell ref="A5:A6"/>
    <mergeCell ref="B5:B6"/>
    <mergeCell ref="A7:A8"/>
    <mergeCell ref="A29:A30"/>
    <mergeCell ref="A9:A10"/>
    <mergeCell ref="A12:A13"/>
    <mergeCell ref="A18:A21"/>
    <mergeCell ref="A22:A25"/>
  </mergeCells>
  <phoneticPr fontId="0" type="noConversion"/>
  <printOptions horizontalCentered="1"/>
  <pageMargins left="0.74803149606299213" right="0.74803149606299213" top="0.23622047244094491" bottom="0.39370078740157483" header="0.23622047244094491" footer="0"/>
  <pageSetup paperSize="9" scale="85" orientation="landscape" horizontalDpi="1200" verticalDpi="1200" r:id="rId1"/>
  <headerFooter alignWithMargins="0">
    <oddFooter>&amp;L&amp;Z&amp;F *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7" tint="0.79998168889431442"/>
  </sheetPr>
  <dimension ref="A1:K43"/>
  <sheetViews>
    <sheetView workbookViewId="0">
      <selection activeCell="A4" sqref="A4:C4"/>
    </sheetView>
  </sheetViews>
  <sheetFormatPr defaultRowHeight="13.2"/>
  <cols>
    <col min="1" max="1" width="7.6640625" style="39" customWidth="1"/>
    <col min="2" max="2" width="53.6640625" style="1" customWidth="1"/>
    <col min="3" max="3" width="10.44140625" style="4" customWidth="1"/>
    <col min="4" max="4" width="10.44140625" style="105" customWidth="1"/>
    <col min="5" max="5" width="8.44140625" style="105" customWidth="1"/>
    <col min="6" max="6" width="10.33203125" style="4" customWidth="1"/>
    <col min="7" max="7" width="10.44140625" style="105" customWidth="1"/>
    <col min="8" max="8" width="8.44140625" style="105" customWidth="1"/>
    <col min="9" max="9" width="10.33203125" style="1" customWidth="1"/>
    <col min="10" max="10" width="10" style="105" customWidth="1"/>
    <col min="11" max="11" width="9.109375" style="105" customWidth="1"/>
    <col min="12" max="16384" width="8.88671875" style="1"/>
  </cols>
  <sheetData>
    <row r="1" spans="1:11" ht="7.8" customHeight="1"/>
    <row r="2" spans="1:11">
      <c r="A2" s="42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124"/>
    </row>
    <row r="3" spans="1:11" ht="10.199999999999999" customHeight="1">
      <c r="A3" s="23"/>
      <c r="B3" s="3"/>
      <c r="C3" s="20"/>
      <c r="D3" s="108"/>
      <c r="E3" s="108"/>
      <c r="F3" s="20"/>
      <c r="G3" s="108"/>
      <c r="H3" s="109"/>
      <c r="I3" s="21"/>
      <c r="J3" s="109"/>
      <c r="K3" s="111"/>
    </row>
    <row r="4" spans="1:11">
      <c r="A4" s="178" t="s">
        <v>66</v>
      </c>
      <c r="B4" s="178"/>
      <c r="C4" s="178"/>
      <c r="D4" s="125">
        <v>2360</v>
      </c>
      <c r="E4" s="115"/>
      <c r="G4" s="125">
        <v>8992</v>
      </c>
      <c r="H4" s="115"/>
      <c r="I4" s="4"/>
      <c r="J4" s="125">
        <f>SUM(D4:G4)</f>
        <v>11352</v>
      </c>
    </row>
    <row r="5" spans="1:11" ht="20.399999999999999" customHeight="1">
      <c r="A5" s="185" t="s">
        <v>68</v>
      </c>
      <c r="B5" s="187" t="s">
        <v>53</v>
      </c>
      <c r="C5" s="204" t="s">
        <v>0</v>
      </c>
      <c r="D5" s="205"/>
      <c r="E5" s="206"/>
      <c r="F5" s="204" t="s">
        <v>1</v>
      </c>
      <c r="G5" s="205"/>
      <c r="H5" s="206"/>
      <c r="I5" s="204" t="s">
        <v>2</v>
      </c>
      <c r="J5" s="205"/>
      <c r="K5" s="206"/>
    </row>
    <row r="6" spans="1:11" ht="30" customHeight="1" thickBot="1">
      <c r="A6" s="186"/>
      <c r="B6" s="188"/>
      <c r="C6" s="45" t="s">
        <v>3</v>
      </c>
      <c r="D6" s="24" t="s">
        <v>4</v>
      </c>
      <c r="E6" s="24" t="s">
        <v>5</v>
      </c>
      <c r="F6" s="45" t="s">
        <v>3</v>
      </c>
      <c r="G6" s="24" t="s">
        <v>4</v>
      </c>
      <c r="H6" s="24" t="s">
        <v>5</v>
      </c>
      <c r="I6" s="24" t="s">
        <v>3</v>
      </c>
      <c r="J6" s="24" t="s">
        <v>4</v>
      </c>
      <c r="K6" s="24" t="s">
        <v>5</v>
      </c>
    </row>
    <row r="7" spans="1:11" ht="15.75" customHeight="1">
      <c r="A7" s="192" t="s">
        <v>6</v>
      </c>
      <c r="B7" s="46" t="s">
        <v>7</v>
      </c>
      <c r="C7" s="55">
        <v>520</v>
      </c>
      <c r="D7" s="47">
        <f t="shared" ref="D7:D39" si="0">C7*1000/$D$4</f>
        <v>220.33898305084745</v>
      </c>
      <c r="E7" s="47">
        <f t="shared" ref="E7:E39" si="1">C7*100/C$39</f>
        <v>19.103600293901543</v>
      </c>
      <c r="F7" s="55">
        <v>283</v>
      </c>
      <c r="G7" s="47">
        <f t="shared" ref="G7:G39" si="2">F7*1000/$G$4</f>
        <v>31.472419928825623</v>
      </c>
      <c r="H7" s="47">
        <f t="shared" ref="H7:H39" si="3">F7*100/F$39</f>
        <v>3.089182403667722</v>
      </c>
      <c r="I7" s="56">
        <f t="shared" ref="I7:I38" si="4">C7+F7</f>
        <v>803</v>
      </c>
      <c r="J7" s="47">
        <f t="shared" ref="J7:J39" si="5">I7*1000/$J$4</f>
        <v>70.736434108527135</v>
      </c>
      <c r="K7" s="48">
        <f t="shared" ref="K7:K39" si="6">I7*100/I$39</f>
        <v>6.7575528065303372</v>
      </c>
    </row>
    <row r="8" spans="1:11" s="160" customFormat="1" ht="12" thickBot="1">
      <c r="A8" s="193"/>
      <c r="B8" s="54" t="s">
        <v>8</v>
      </c>
      <c r="C8" s="88"/>
      <c r="D8" s="62">
        <f t="shared" si="0"/>
        <v>0</v>
      </c>
      <c r="E8" s="62">
        <f t="shared" si="1"/>
        <v>0</v>
      </c>
      <c r="F8" s="88"/>
      <c r="G8" s="62">
        <f t="shared" si="2"/>
        <v>0</v>
      </c>
      <c r="H8" s="62">
        <f t="shared" si="3"/>
        <v>0</v>
      </c>
      <c r="I8" s="159">
        <f t="shared" si="4"/>
        <v>0</v>
      </c>
      <c r="J8" s="62">
        <f t="shared" si="5"/>
        <v>0</v>
      </c>
      <c r="K8" s="63">
        <f t="shared" si="6"/>
        <v>0</v>
      </c>
    </row>
    <row r="9" spans="1:11" ht="17.25" customHeight="1">
      <c r="A9" s="192" t="s">
        <v>9</v>
      </c>
      <c r="B9" s="46" t="s">
        <v>10</v>
      </c>
      <c r="C9" s="55">
        <v>5</v>
      </c>
      <c r="D9" s="47">
        <f t="shared" si="0"/>
        <v>2.1186440677966103</v>
      </c>
      <c r="E9" s="47">
        <f t="shared" si="1"/>
        <v>0.18368846436443792</v>
      </c>
      <c r="F9" s="55">
        <v>160</v>
      </c>
      <c r="G9" s="47">
        <f t="shared" si="2"/>
        <v>17.793594306049823</v>
      </c>
      <c r="H9" s="47">
        <f t="shared" si="3"/>
        <v>1.7465342211548958</v>
      </c>
      <c r="I9" s="56">
        <f t="shared" si="4"/>
        <v>165</v>
      </c>
      <c r="J9" s="47">
        <f t="shared" si="5"/>
        <v>14.534883720930232</v>
      </c>
      <c r="K9" s="48">
        <f t="shared" si="6"/>
        <v>1.3885382479171926</v>
      </c>
    </row>
    <row r="10" spans="1:11" s="160" customFormat="1" ht="12" thickBot="1">
      <c r="A10" s="193"/>
      <c r="B10" s="54" t="s">
        <v>11</v>
      </c>
      <c r="C10" s="88"/>
      <c r="D10" s="62">
        <f t="shared" si="0"/>
        <v>0</v>
      </c>
      <c r="E10" s="62">
        <f t="shared" si="1"/>
        <v>0</v>
      </c>
      <c r="F10" s="88">
        <v>81</v>
      </c>
      <c r="G10" s="62">
        <f t="shared" si="2"/>
        <v>9.0080071174377228</v>
      </c>
      <c r="H10" s="62">
        <f t="shared" si="3"/>
        <v>0.88418294945966602</v>
      </c>
      <c r="I10" s="159">
        <f t="shared" si="4"/>
        <v>81</v>
      </c>
      <c r="J10" s="62">
        <f t="shared" si="5"/>
        <v>7.1353065539112048</v>
      </c>
      <c r="K10" s="63">
        <f t="shared" si="6"/>
        <v>0.68164604897753089</v>
      </c>
    </row>
    <row r="11" spans="1:11" ht="16.5" customHeight="1" thickBot="1">
      <c r="A11" s="154" t="s">
        <v>12</v>
      </c>
      <c r="B11" s="34" t="s">
        <v>13</v>
      </c>
      <c r="C11" s="75">
        <v>9</v>
      </c>
      <c r="D11" s="14">
        <f t="shared" si="0"/>
        <v>3.8135593220338984</v>
      </c>
      <c r="E11" s="14">
        <f t="shared" si="1"/>
        <v>0.33063923585598826</v>
      </c>
      <c r="F11" s="75">
        <v>22</v>
      </c>
      <c r="G11" s="14">
        <f t="shared" si="2"/>
        <v>2.4466192170818504</v>
      </c>
      <c r="H11" s="14">
        <f t="shared" si="3"/>
        <v>0.24014845540879817</v>
      </c>
      <c r="I11" s="76">
        <f t="shared" si="4"/>
        <v>31</v>
      </c>
      <c r="J11" s="14">
        <f t="shared" si="5"/>
        <v>2.7307963354474984</v>
      </c>
      <c r="K11" s="72">
        <f t="shared" si="6"/>
        <v>0.260876882942018</v>
      </c>
    </row>
    <row r="12" spans="1:11" ht="26.4">
      <c r="A12" s="192" t="s">
        <v>14</v>
      </c>
      <c r="B12" s="46" t="s">
        <v>15</v>
      </c>
      <c r="C12" s="55">
        <v>18</v>
      </c>
      <c r="D12" s="47">
        <f t="shared" si="0"/>
        <v>7.6271186440677967</v>
      </c>
      <c r="E12" s="47">
        <f t="shared" si="1"/>
        <v>0.66127847171197651</v>
      </c>
      <c r="F12" s="55">
        <v>720</v>
      </c>
      <c r="G12" s="47">
        <f t="shared" si="2"/>
        <v>80.071174377224196</v>
      </c>
      <c r="H12" s="47">
        <f t="shared" si="3"/>
        <v>7.8594039951970309</v>
      </c>
      <c r="I12" s="56">
        <f t="shared" si="4"/>
        <v>738</v>
      </c>
      <c r="J12" s="47">
        <f t="shared" si="5"/>
        <v>65.010570824524308</v>
      </c>
      <c r="K12" s="48">
        <f t="shared" si="6"/>
        <v>6.2105528906841707</v>
      </c>
    </row>
    <row r="13" spans="1:11" s="160" customFormat="1" ht="15" customHeight="1" thickBot="1">
      <c r="A13" s="193"/>
      <c r="B13" s="81" t="s">
        <v>16</v>
      </c>
      <c r="C13" s="88">
        <v>6</v>
      </c>
      <c r="D13" s="62">
        <f t="shared" si="0"/>
        <v>2.5423728813559321</v>
      </c>
      <c r="E13" s="62">
        <f t="shared" si="1"/>
        <v>0.2204261572373255</v>
      </c>
      <c r="F13" s="88">
        <v>547</v>
      </c>
      <c r="G13" s="62">
        <f t="shared" si="2"/>
        <v>60.831850533807831</v>
      </c>
      <c r="H13" s="62">
        <f t="shared" si="3"/>
        <v>5.9709638685732997</v>
      </c>
      <c r="I13" s="159">
        <f t="shared" si="4"/>
        <v>553</v>
      </c>
      <c r="J13" s="62">
        <f t="shared" si="5"/>
        <v>48.713883016208598</v>
      </c>
      <c r="K13" s="63">
        <f t="shared" si="6"/>
        <v>4.6537069763527725</v>
      </c>
    </row>
    <row r="14" spans="1:11" ht="15" customHeight="1" thickBot="1">
      <c r="A14" s="155" t="s">
        <v>17</v>
      </c>
      <c r="B14" s="29" t="s">
        <v>18</v>
      </c>
      <c r="C14" s="75">
        <v>35</v>
      </c>
      <c r="D14" s="14">
        <f t="shared" si="0"/>
        <v>14.830508474576272</v>
      </c>
      <c r="E14" s="14">
        <f t="shared" si="1"/>
        <v>1.2858192505510655</v>
      </c>
      <c r="F14" s="75">
        <v>201</v>
      </c>
      <c r="G14" s="14">
        <f t="shared" si="2"/>
        <v>22.353202846975091</v>
      </c>
      <c r="H14" s="14">
        <f t="shared" si="3"/>
        <v>2.1940836153258378</v>
      </c>
      <c r="I14" s="76">
        <f t="shared" si="4"/>
        <v>236</v>
      </c>
      <c r="J14" s="14">
        <f t="shared" si="5"/>
        <v>20.789288231148696</v>
      </c>
      <c r="K14" s="72">
        <f t="shared" si="6"/>
        <v>1.9860304636876209</v>
      </c>
    </row>
    <row r="15" spans="1:11" ht="14.4" thickBot="1">
      <c r="A15" s="155" t="s">
        <v>19</v>
      </c>
      <c r="B15" s="29" t="s">
        <v>20</v>
      </c>
      <c r="C15" s="75">
        <v>21</v>
      </c>
      <c r="D15" s="14">
        <f t="shared" si="0"/>
        <v>8.898305084745763</v>
      </c>
      <c r="E15" s="14">
        <f t="shared" si="1"/>
        <v>0.77149155033063921</v>
      </c>
      <c r="F15" s="75">
        <v>222</v>
      </c>
      <c r="G15" s="14">
        <f t="shared" si="2"/>
        <v>24.688612099644129</v>
      </c>
      <c r="H15" s="14">
        <f t="shared" si="3"/>
        <v>2.423316231852418</v>
      </c>
      <c r="I15" s="76">
        <f t="shared" si="4"/>
        <v>243</v>
      </c>
      <c r="J15" s="14">
        <f t="shared" si="5"/>
        <v>21.405919661733616</v>
      </c>
      <c r="K15" s="72">
        <f t="shared" si="6"/>
        <v>2.0449381469325929</v>
      </c>
    </row>
    <row r="16" spans="1:11" ht="14.4" thickBot="1">
      <c r="A16" s="154" t="s">
        <v>21</v>
      </c>
      <c r="B16" s="34" t="s">
        <v>22</v>
      </c>
      <c r="C16" s="75">
        <v>46</v>
      </c>
      <c r="D16" s="14">
        <f t="shared" si="0"/>
        <v>19.491525423728813</v>
      </c>
      <c r="E16" s="14">
        <f t="shared" si="1"/>
        <v>1.6899338721528288</v>
      </c>
      <c r="F16" s="75">
        <v>331</v>
      </c>
      <c r="G16" s="14">
        <f t="shared" si="2"/>
        <v>36.810498220640568</v>
      </c>
      <c r="H16" s="14">
        <f t="shared" si="3"/>
        <v>3.6131426700141906</v>
      </c>
      <c r="I16" s="76">
        <f t="shared" si="4"/>
        <v>377</v>
      </c>
      <c r="J16" s="14">
        <f t="shared" si="5"/>
        <v>33.210007047216351</v>
      </c>
      <c r="K16" s="72">
        <f t="shared" si="6"/>
        <v>3.1725995119077672</v>
      </c>
    </row>
    <row r="17" spans="1:11" ht="14.4" thickBot="1">
      <c r="A17" s="155" t="s">
        <v>23</v>
      </c>
      <c r="B17" s="29" t="s">
        <v>24</v>
      </c>
      <c r="C17" s="75">
        <v>18</v>
      </c>
      <c r="D17" s="14">
        <f t="shared" si="0"/>
        <v>7.6271186440677967</v>
      </c>
      <c r="E17" s="14">
        <f t="shared" si="1"/>
        <v>0.66127847171197651</v>
      </c>
      <c r="F17" s="75">
        <v>168</v>
      </c>
      <c r="G17" s="14">
        <f t="shared" si="2"/>
        <v>18.683274021352315</v>
      </c>
      <c r="H17" s="14">
        <f t="shared" si="3"/>
        <v>1.8338609322126405</v>
      </c>
      <c r="I17" s="76">
        <f t="shared" si="4"/>
        <v>186</v>
      </c>
      <c r="J17" s="14">
        <f t="shared" si="5"/>
        <v>16.38477801268499</v>
      </c>
      <c r="K17" s="72">
        <f t="shared" si="6"/>
        <v>1.5652612976521081</v>
      </c>
    </row>
    <row r="18" spans="1:11" ht="13.8">
      <c r="A18" s="189" t="s">
        <v>25</v>
      </c>
      <c r="B18" s="83" t="s">
        <v>26</v>
      </c>
      <c r="C18" s="55">
        <v>9</v>
      </c>
      <c r="D18" s="47">
        <f t="shared" si="0"/>
        <v>3.8135593220338984</v>
      </c>
      <c r="E18" s="47">
        <f t="shared" si="1"/>
        <v>0.33063923585598826</v>
      </c>
      <c r="F18" s="55">
        <v>2653</v>
      </c>
      <c r="G18" s="47">
        <f t="shared" si="2"/>
        <v>295.04003558718864</v>
      </c>
      <c r="H18" s="47">
        <f t="shared" si="3"/>
        <v>28.959720554524615</v>
      </c>
      <c r="I18" s="56">
        <f t="shared" si="4"/>
        <v>2662</v>
      </c>
      <c r="J18" s="47">
        <f t="shared" si="5"/>
        <v>234.49612403100775</v>
      </c>
      <c r="K18" s="48">
        <f t="shared" si="6"/>
        <v>22.401750399730709</v>
      </c>
    </row>
    <row r="19" spans="1:11" s="160" customFormat="1" ht="12.6" customHeight="1">
      <c r="A19" s="190"/>
      <c r="B19" s="15" t="s">
        <v>27</v>
      </c>
      <c r="C19" s="163">
        <v>5</v>
      </c>
      <c r="D19" s="13">
        <f t="shared" si="0"/>
        <v>2.1186440677966103</v>
      </c>
      <c r="E19" s="13">
        <f t="shared" si="1"/>
        <v>0.18368846436443792</v>
      </c>
      <c r="F19" s="163">
        <v>2055</v>
      </c>
      <c r="G19" s="13">
        <f t="shared" si="2"/>
        <v>228.53647686832741</v>
      </c>
      <c r="H19" s="13">
        <f t="shared" si="3"/>
        <v>22.432048902958194</v>
      </c>
      <c r="I19" s="164">
        <f t="shared" si="4"/>
        <v>2060</v>
      </c>
      <c r="J19" s="13">
        <f t="shared" si="5"/>
        <v>181.46582100070472</v>
      </c>
      <c r="K19" s="85">
        <f t="shared" si="6"/>
        <v>17.335689640663134</v>
      </c>
    </row>
    <row r="20" spans="1:11" s="160" customFormat="1" ht="12.6" customHeight="1">
      <c r="A20" s="190"/>
      <c r="B20" s="35" t="s">
        <v>56</v>
      </c>
      <c r="C20" s="163"/>
      <c r="D20" s="13">
        <f t="shared" si="0"/>
        <v>0</v>
      </c>
      <c r="E20" s="13">
        <f t="shared" si="1"/>
        <v>0</v>
      </c>
      <c r="F20" s="163">
        <v>145</v>
      </c>
      <c r="G20" s="13">
        <f t="shared" si="2"/>
        <v>16.12544483985765</v>
      </c>
      <c r="H20" s="13">
        <f t="shared" si="3"/>
        <v>1.5827966379216243</v>
      </c>
      <c r="I20" s="164">
        <f t="shared" si="4"/>
        <v>145</v>
      </c>
      <c r="J20" s="13">
        <f t="shared" si="5"/>
        <v>12.77307963354475</v>
      </c>
      <c r="K20" s="85">
        <f t="shared" si="6"/>
        <v>1.2202305815029875</v>
      </c>
    </row>
    <row r="21" spans="1:11" s="160" customFormat="1" ht="12.6" customHeight="1" thickBot="1">
      <c r="A21" s="191"/>
      <c r="B21" s="54" t="s">
        <v>28</v>
      </c>
      <c r="C21" s="88"/>
      <c r="D21" s="62">
        <f t="shared" si="0"/>
        <v>0</v>
      </c>
      <c r="E21" s="62">
        <f t="shared" si="1"/>
        <v>0</v>
      </c>
      <c r="F21" s="88">
        <v>122</v>
      </c>
      <c r="G21" s="62">
        <f t="shared" si="2"/>
        <v>13.567615658362989</v>
      </c>
      <c r="H21" s="62">
        <f t="shared" si="3"/>
        <v>1.3317323436306081</v>
      </c>
      <c r="I21" s="159">
        <f t="shared" si="4"/>
        <v>122</v>
      </c>
      <c r="J21" s="62">
        <f t="shared" si="5"/>
        <v>10.747004933051445</v>
      </c>
      <c r="K21" s="63">
        <f t="shared" si="6"/>
        <v>1.0266767651266515</v>
      </c>
    </row>
    <row r="22" spans="1:11" ht="18" customHeight="1">
      <c r="A22" s="189" t="s">
        <v>29</v>
      </c>
      <c r="B22" s="83" t="s">
        <v>30</v>
      </c>
      <c r="C22" s="55">
        <v>1508</v>
      </c>
      <c r="D22" s="47">
        <f t="shared" si="0"/>
        <v>638.98305084745766</v>
      </c>
      <c r="E22" s="47">
        <f t="shared" si="1"/>
        <v>55.400440852314475</v>
      </c>
      <c r="F22" s="55">
        <v>664</v>
      </c>
      <c r="G22" s="47">
        <f t="shared" si="2"/>
        <v>73.843416370106766</v>
      </c>
      <c r="H22" s="47">
        <f t="shared" si="3"/>
        <v>7.2481170177928176</v>
      </c>
      <c r="I22" s="56">
        <f t="shared" si="4"/>
        <v>2172</v>
      </c>
      <c r="J22" s="47">
        <f t="shared" si="5"/>
        <v>191.33192389006342</v>
      </c>
      <c r="K22" s="48">
        <f t="shared" si="6"/>
        <v>18.278212572582682</v>
      </c>
    </row>
    <row r="23" spans="1:11" s="160" customFormat="1" ht="13.2" customHeight="1">
      <c r="A23" s="190"/>
      <c r="B23" s="15" t="s">
        <v>31</v>
      </c>
      <c r="C23" s="163">
        <v>1226</v>
      </c>
      <c r="D23" s="13">
        <f t="shared" si="0"/>
        <v>519.49152542372883</v>
      </c>
      <c r="E23" s="13">
        <f t="shared" si="1"/>
        <v>45.040411462160179</v>
      </c>
      <c r="F23" s="163">
        <v>231</v>
      </c>
      <c r="G23" s="13">
        <f t="shared" si="2"/>
        <v>25.689501779359432</v>
      </c>
      <c r="H23" s="13">
        <f t="shared" si="3"/>
        <v>2.5215587817923808</v>
      </c>
      <c r="I23" s="164">
        <f t="shared" si="4"/>
        <v>1457</v>
      </c>
      <c r="J23" s="13">
        <f t="shared" si="5"/>
        <v>128.34742776603241</v>
      </c>
      <c r="K23" s="85">
        <f t="shared" si="6"/>
        <v>12.261213498274847</v>
      </c>
    </row>
    <row r="24" spans="1:11" s="160" customFormat="1" ht="12" customHeight="1">
      <c r="A24" s="190"/>
      <c r="B24" s="35" t="s">
        <v>51</v>
      </c>
      <c r="C24" s="163">
        <v>18</v>
      </c>
      <c r="D24" s="13">
        <f t="shared" si="0"/>
        <v>7.6271186440677967</v>
      </c>
      <c r="E24" s="13">
        <f t="shared" si="1"/>
        <v>0.66127847171197651</v>
      </c>
      <c r="F24" s="163">
        <v>70</v>
      </c>
      <c r="G24" s="13">
        <f t="shared" si="2"/>
        <v>7.7846975088967971</v>
      </c>
      <c r="H24" s="13">
        <f t="shared" si="3"/>
        <v>0.7641087217552669</v>
      </c>
      <c r="I24" s="164">
        <f t="shared" si="4"/>
        <v>88</v>
      </c>
      <c r="J24" s="13">
        <f t="shared" si="5"/>
        <v>7.7519379844961236</v>
      </c>
      <c r="K24" s="85">
        <f t="shared" si="6"/>
        <v>0.74055373222250276</v>
      </c>
    </row>
    <row r="25" spans="1:11" s="160" customFormat="1" ht="13.8" customHeight="1" thickBot="1">
      <c r="A25" s="191"/>
      <c r="B25" s="81" t="s">
        <v>52</v>
      </c>
      <c r="C25" s="88">
        <v>216</v>
      </c>
      <c r="D25" s="62">
        <f t="shared" si="0"/>
        <v>91.525423728813564</v>
      </c>
      <c r="E25" s="62">
        <f t="shared" si="1"/>
        <v>7.9353416605437177</v>
      </c>
      <c r="F25" s="88">
        <v>170</v>
      </c>
      <c r="G25" s="62">
        <f t="shared" si="2"/>
        <v>18.905693950177938</v>
      </c>
      <c r="H25" s="62">
        <f t="shared" si="3"/>
        <v>1.8556926099770767</v>
      </c>
      <c r="I25" s="159">
        <f t="shared" si="4"/>
        <v>386</v>
      </c>
      <c r="J25" s="62">
        <f t="shared" si="5"/>
        <v>34.002818886539814</v>
      </c>
      <c r="K25" s="63">
        <f t="shared" si="6"/>
        <v>3.2483379617941597</v>
      </c>
    </row>
    <row r="26" spans="1:11" ht="14.4" thickBot="1">
      <c r="A26" s="154" t="s">
        <v>32</v>
      </c>
      <c r="B26" s="34" t="s">
        <v>33</v>
      </c>
      <c r="C26" s="75">
        <v>110</v>
      </c>
      <c r="D26" s="14">
        <f t="shared" si="0"/>
        <v>46.610169491525426</v>
      </c>
      <c r="E26" s="14">
        <f t="shared" si="1"/>
        <v>4.0411462160176344</v>
      </c>
      <c r="F26" s="75">
        <v>310</v>
      </c>
      <c r="G26" s="14">
        <f t="shared" si="2"/>
        <v>34.47508896797153</v>
      </c>
      <c r="H26" s="14">
        <f t="shared" si="3"/>
        <v>3.3839100534876105</v>
      </c>
      <c r="I26" s="76">
        <f t="shared" si="4"/>
        <v>420</v>
      </c>
      <c r="J26" s="14">
        <f t="shared" si="5"/>
        <v>36.99788583509514</v>
      </c>
      <c r="K26" s="72">
        <f t="shared" si="6"/>
        <v>3.5344609946983083</v>
      </c>
    </row>
    <row r="27" spans="1:11" ht="14.4" thickBot="1">
      <c r="A27" s="154" t="s">
        <v>34</v>
      </c>
      <c r="B27" s="34" t="s">
        <v>35</v>
      </c>
      <c r="C27" s="75">
        <v>106</v>
      </c>
      <c r="D27" s="14">
        <f t="shared" si="0"/>
        <v>44.915254237288138</v>
      </c>
      <c r="E27" s="14">
        <f t="shared" si="1"/>
        <v>3.8941954445260838</v>
      </c>
      <c r="F27" s="75">
        <v>216</v>
      </c>
      <c r="G27" s="14">
        <f t="shared" si="2"/>
        <v>24.021352313167259</v>
      </c>
      <c r="H27" s="14">
        <f t="shared" si="3"/>
        <v>2.3578211985591091</v>
      </c>
      <c r="I27" s="76">
        <f t="shared" si="4"/>
        <v>322</v>
      </c>
      <c r="J27" s="14">
        <f t="shared" si="5"/>
        <v>28.365045806906274</v>
      </c>
      <c r="K27" s="72">
        <f t="shared" si="6"/>
        <v>2.7097534292687033</v>
      </c>
    </row>
    <row r="28" spans="1:11" ht="27" thickBot="1">
      <c r="A28" s="154" t="s">
        <v>36</v>
      </c>
      <c r="B28" s="34" t="s">
        <v>37</v>
      </c>
      <c r="C28" s="75">
        <v>12</v>
      </c>
      <c r="D28" s="14">
        <f t="shared" si="0"/>
        <v>5.0847457627118642</v>
      </c>
      <c r="E28" s="14">
        <f t="shared" si="1"/>
        <v>0.44085231447465101</v>
      </c>
      <c r="F28" s="75">
        <v>698</v>
      </c>
      <c r="G28" s="14">
        <f t="shared" si="2"/>
        <v>77.62455516014235</v>
      </c>
      <c r="H28" s="14">
        <f t="shared" si="3"/>
        <v>7.6192555397882327</v>
      </c>
      <c r="I28" s="76">
        <f t="shared" si="4"/>
        <v>710</v>
      </c>
      <c r="J28" s="14">
        <f t="shared" si="5"/>
        <v>62.54404510218464</v>
      </c>
      <c r="K28" s="72">
        <f t="shared" si="6"/>
        <v>5.9749221577042837</v>
      </c>
    </row>
    <row r="29" spans="1:11" ht="13.8">
      <c r="A29" s="192" t="s">
        <v>38</v>
      </c>
      <c r="B29" s="83" t="s">
        <v>39</v>
      </c>
      <c r="C29" s="55">
        <v>46</v>
      </c>
      <c r="D29" s="47">
        <f t="shared" si="0"/>
        <v>19.491525423728813</v>
      </c>
      <c r="E29" s="47">
        <f t="shared" si="1"/>
        <v>1.6899338721528288</v>
      </c>
      <c r="F29" s="55">
        <v>412</v>
      </c>
      <c r="G29" s="47">
        <f t="shared" si="2"/>
        <v>45.818505338078289</v>
      </c>
      <c r="H29" s="47">
        <f t="shared" si="3"/>
        <v>4.4973256194738562</v>
      </c>
      <c r="I29" s="56">
        <f t="shared" si="4"/>
        <v>458</v>
      </c>
      <c r="J29" s="47">
        <f t="shared" si="5"/>
        <v>40.345313601127557</v>
      </c>
      <c r="K29" s="48">
        <f t="shared" si="6"/>
        <v>3.8542455608852983</v>
      </c>
    </row>
    <row r="30" spans="1:11" s="160" customFormat="1" ht="12" thickBot="1">
      <c r="A30" s="193"/>
      <c r="B30" s="81" t="s">
        <v>40</v>
      </c>
      <c r="C30" s="88">
        <v>22</v>
      </c>
      <c r="D30" s="62">
        <f t="shared" si="0"/>
        <v>9.3220338983050848</v>
      </c>
      <c r="E30" s="62">
        <f t="shared" si="1"/>
        <v>0.80822924320352685</v>
      </c>
      <c r="F30" s="88">
        <v>174</v>
      </c>
      <c r="G30" s="62">
        <f t="shared" si="2"/>
        <v>19.35053380782918</v>
      </c>
      <c r="H30" s="62">
        <f t="shared" si="3"/>
        <v>1.8993559655059491</v>
      </c>
      <c r="I30" s="159">
        <f t="shared" si="4"/>
        <v>196</v>
      </c>
      <c r="J30" s="62">
        <f t="shared" si="5"/>
        <v>17.265680056377732</v>
      </c>
      <c r="K30" s="63">
        <f t="shared" si="6"/>
        <v>1.6494151308592107</v>
      </c>
    </row>
    <row r="31" spans="1:11" ht="14.4" thickBot="1">
      <c r="A31" s="154" t="s">
        <v>41</v>
      </c>
      <c r="B31" s="34" t="s">
        <v>42</v>
      </c>
      <c r="C31" s="75"/>
      <c r="D31" s="14">
        <f t="shared" si="0"/>
        <v>0</v>
      </c>
      <c r="E31" s="14">
        <f t="shared" si="1"/>
        <v>0</v>
      </c>
      <c r="F31" s="75">
        <v>16</v>
      </c>
      <c r="G31" s="14">
        <f t="shared" si="2"/>
        <v>1.7793594306049823</v>
      </c>
      <c r="H31" s="14">
        <f t="shared" si="3"/>
        <v>0.17465342211548956</v>
      </c>
      <c r="I31" s="76">
        <f t="shared" si="4"/>
        <v>16</v>
      </c>
      <c r="J31" s="14">
        <f t="shared" si="5"/>
        <v>1.4094432699083861</v>
      </c>
      <c r="K31" s="72">
        <f t="shared" si="6"/>
        <v>0.13464613313136414</v>
      </c>
    </row>
    <row r="32" spans="1:11" ht="14.4" thickBot="1">
      <c r="A32" s="154" t="s">
        <v>43</v>
      </c>
      <c r="B32" s="34" t="s">
        <v>44</v>
      </c>
      <c r="C32" s="75">
        <v>13</v>
      </c>
      <c r="D32" s="14">
        <f t="shared" si="0"/>
        <v>5.5084745762711869</v>
      </c>
      <c r="E32" s="14">
        <f t="shared" si="1"/>
        <v>0.47759000734753859</v>
      </c>
      <c r="F32" s="75"/>
      <c r="G32" s="14">
        <f t="shared" si="2"/>
        <v>0</v>
      </c>
      <c r="H32" s="14">
        <f t="shared" si="3"/>
        <v>0</v>
      </c>
      <c r="I32" s="76">
        <f t="shared" si="4"/>
        <v>13</v>
      </c>
      <c r="J32" s="14">
        <f t="shared" si="5"/>
        <v>1.1451726568005638</v>
      </c>
      <c r="K32" s="72">
        <f t="shared" si="6"/>
        <v>0.10939998316923336</v>
      </c>
    </row>
    <row r="33" spans="1:11" ht="14.4" thickBot="1">
      <c r="A33" s="154" t="s">
        <v>45</v>
      </c>
      <c r="B33" s="34" t="s">
        <v>46</v>
      </c>
      <c r="C33" s="75">
        <v>17</v>
      </c>
      <c r="D33" s="14">
        <f t="shared" si="0"/>
        <v>7.2033898305084749</v>
      </c>
      <c r="E33" s="14">
        <f t="shared" si="1"/>
        <v>0.62454077883908887</v>
      </c>
      <c r="F33" s="75">
        <v>7</v>
      </c>
      <c r="G33" s="14">
        <f t="shared" si="2"/>
        <v>0.77846975088967973</v>
      </c>
      <c r="H33" s="14">
        <f t="shared" si="3"/>
        <v>7.6410872175526695E-2</v>
      </c>
      <c r="I33" s="76">
        <f t="shared" si="4"/>
        <v>24</v>
      </c>
      <c r="J33" s="14">
        <f t="shared" si="5"/>
        <v>2.1141649048625792</v>
      </c>
      <c r="K33" s="72">
        <f t="shared" si="6"/>
        <v>0.20196919969704619</v>
      </c>
    </row>
    <row r="34" spans="1:11" ht="14.4" thickBot="1">
      <c r="A34" s="154" t="s">
        <v>47</v>
      </c>
      <c r="B34" s="34" t="s">
        <v>48</v>
      </c>
      <c r="C34" s="75">
        <v>143</v>
      </c>
      <c r="D34" s="14">
        <f t="shared" si="0"/>
        <v>60.593220338983052</v>
      </c>
      <c r="E34" s="14">
        <f t="shared" si="1"/>
        <v>5.2534900808229246</v>
      </c>
      <c r="F34" s="75">
        <v>301</v>
      </c>
      <c r="G34" s="14">
        <f t="shared" si="2"/>
        <v>33.47419928825623</v>
      </c>
      <c r="H34" s="14">
        <f t="shared" si="3"/>
        <v>3.2856675035476477</v>
      </c>
      <c r="I34" s="76">
        <f t="shared" si="4"/>
        <v>444</v>
      </c>
      <c r="J34" s="14">
        <f t="shared" si="5"/>
        <v>39.112050739957716</v>
      </c>
      <c r="K34" s="72">
        <f t="shared" si="6"/>
        <v>3.7364301943953548</v>
      </c>
    </row>
    <row r="35" spans="1:11" ht="14.4" thickBot="1">
      <c r="A35" s="154" t="s">
        <v>49</v>
      </c>
      <c r="B35" s="34" t="s">
        <v>50</v>
      </c>
      <c r="C35" s="75">
        <v>48</v>
      </c>
      <c r="D35" s="14">
        <f t="shared" si="0"/>
        <v>20.338983050847457</v>
      </c>
      <c r="E35" s="14">
        <f t="shared" si="1"/>
        <v>1.763409257898604</v>
      </c>
      <c r="F35" s="75">
        <v>293</v>
      </c>
      <c r="G35" s="14">
        <f t="shared" si="2"/>
        <v>32.584519572953738</v>
      </c>
      <c r="H35" s="14">
        <f t="shared" si="3"/>
        <v>3.198340792489903</v>
      </c>
      <c r="I35" s="76">
        <f t="shared" si="4"/>
        <v>341</v>
      </c>
      <c r="J35" s="14">
        <f t="shared" si="5"/>
        <v>30.038759689922479</v>
      </c>
      <c r="K35" s="72">
        <f t="shared" si="6"/>
        <v>2.8696457123621979</v>
      </c>
    </row>
    <row r="36" spans="1:11" ht="13.8">
      <c r="A36" s="179" t="s">
        <v>62</v>
      </c>
      <c r="B36" s="96" t="s">
        <v>63</v>
      </c>
      <c r="C36" s="55">
        <v>38</v>
      </c>
      <c r="D36" s="60">
        <f t="shared" si="0"/>
        <v>16.101694915254239</v>
      </c>
      <c r="E36" s="60">
        <f t="shared" si="1"/>
        <v>1.3960323291697281</v>
      </c>
      <c r="F36" s="55">
        <v>1484</v>
      </c>
      <c r="G36" s="60">
        <f t="shared" si="2"/>
        <v>165.03558718861211</v>
      </c>
      <c r="H36" s="60">
        <f t="shared" si="3"/>
        <v>16.199104901211658</v>
      </c>
      <c r="I36" s="118">
        <f t="shared" si="4"/>
        <v>1522</v>
      </c>
      <c r="J36" s="60">
        <f t="shared" si="5"/>
        <v>134.07329105003524</v>
      </c>
      <c r="K36" s="61">
        <f t="shared" si="6"/>
        <v>12.808213414121013</v>
      </c>
    </row>
    <row r="37" spans="1:11" s="10" customFormat="1" ht="11.4">
      <c r="A37" s="180"/>
      <c r="B37" s="177" t="s">
        <v>64</v>
      </c>
      <c r="C37" s="168">
        <v>6</v>
      </c>
      <c r="D37" s="169">
        <f t="shared" si="0"/>
        <v>2.5423728813559321</v>
      </c>
      <c r="E37" s="169">
        <f t="shared" si="1"/>
        <v>0.2204261572373255</v>
      </c>
      <c r="F37" s="170">
        <v>228</v>
      </c>
      <c r="G37" s="169">
        <f t="shared" si="2"/>
        <v>25.355871886120998</v>
      </c>
      <c r="H37" s="169">
        <f t="shared" si="3"/>
        <v>2.4888112651457264</v>
      </c>
      <c r="I37" s="171">
        <f t="shared" si="4"/>
        <v>234</v>
      </c>
      <c r="J37" s="169">
        <f t="shared" si="5"/>
        <v>20.613107822410146</v>
      </c>
      <c r="K37" s="172">
        <f t="shared" si="6"/>
        <v>1.9691996970462005</v>
      </c>
    </row>
    <row r="38" spans="1:11" s="10" customFormat="1" ht="12" thickBot="1">
      <c r="A38" s="181"/>
      <c r="B38" s="81" t="s">
        <v>65</v>
      </c>
      <c r="C38" s="161">
        <v>25</v>
      </c>
      <c r="D38" s="173">
        <f t="shared" si="0"/>
        <v>10.59322033898305</v>
      </c>
      <c r="E38" s="173">
        <f t="shared" si="1"/>
        <v>0.91844232182218954</v>
      </c>
      <c r="F38" s="174">
        <v>218</v>
      </c>
      <c r="G38" s="173">
        <f t="shared" si="2"/>
        <v>24.243772241992882</v>
      </c>
      <c r="H38" s="173">
        <f t="shared" si="3"/>
        <v>2.3796528763235454</v>
      </c>
      <c r="I38" s="175">
        <f t="shared" si="4"/>
        <v>243</v>
      </c>
      <c r="J38" s="173">
        <f t="shared" si="5"/>
        <v>21.405919661733616</v>
      </c>
      <c r="K38" s="176">
        <f t="shared" si="6"/>
        <v>2.0449381469325929</v>
      </c>
    </row>
    <row r="39" spans="1:11" ht="19.2" customHeight="1" thickBot="1">
      <c r="A39" s="97"/>
      <c r="B39" s="98" t="s">
        <v>70</v>
      </c>
      <c r="C39" s="149">
        <f>C7+C9+C11+C12+SUM(C14:C18)+C22+SUM(C26:C29)+SUM(C31:C36)</f>
        <v>2722</v>
      </c>
      <c r="D39" s="146">
        <f t="shared" si="0"/>
        <v>1153.3898305084747</v>
      </c>
      <c r="E39" s="146">
        <f t="shared" si="1"/>
        <v>100</v>
      </c>
      <c r="F39" s="149">
        <f>F7+F9+F11+F12+SUM(F14:F18)+F22+SUM(F26:F29)+SUM(F31:F36)</f>
        <v>9161</v>
      </c>
      <c r="G39" s="146">
        <f t="shared" si="2"/>
        <v>1018.7944839857652</v>
      </c>
      <c r="H39" s="146">
        <f t="shared" si="3"/>
        <v>100</v>
      </c>
      <c r="I39" s="149">
        <f>I7+I9+I11+I12+SUM(I14:I18)+I22+SUM(I26:I29)+SUM(I31:I36)</f>
        <v>11883</v>
      </c>
      <c r="J39" s="146">
        <f t="shared" si="5"/>
        <v>1046.7758985200846</v>
      </c>
      <c r="K39" s="147">
        <f t="shared" si="6"/>
        <v>100</v>
      </c>
    </row>
    <row r="40" spans="1:11">
      <c r="A40" s="99"/>
      <c r="B40" s="100"/>
    </row>
    <row r="41" spans="1:11">
      <c r="A41" s="99"/>
      <c r="B41" s="103"/>
    </row>
    <row r="42" spans="1:11">
      <c r="A42" s="99"/>
      <c r="B42" s="101"/>
    </row>
    <row r="43" spans="1:11">
      <c r="A43" s="99"/>
      <c r="B43" s="101"/>
    </row>
  </sheetData>
  <mergeCells count="13">
    <mergeCell ref="I5:K5"/>
    <mergeCell ref="A4:C4"/>
    <mergeCell ref="A36:A38"/>
    <mergeCell ref="F5:H5"/>
    <mergeCell ref="C5:E5"/>
    <mergeCell ref="A22:A25"/>
    <mergeCell ref="A29:A30"/>
    <mergeCell ref="B5:B6"/>
    <mergeCell ref="A5:A6"/>
    <mergeCell ref="A7:A8"/>
    <mergeCell ref="A9:A10"/>
    <mergeCell ref="A12:A13"/>
    <mergeCell ref="A18:A21"/>
  </mergeCells>
  <phoneticPr fontId="0" type="noConversion"/>
  <printOptions horizontalCentered="1" verticalCentered="1"/>
  <pageMargins left="0.74803149606299213" right="0.74803149606299213" top="0.19685039370078741" bottom="0.39370078740157483" header="0" footer="0"/>
  <pageSetup paperSize="9" scale="85" orientation="landscape" horizontalDpi="1200" verticalDpi="1200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В.Търново</vt:lpstr>
      <vt:lpstr>Г.Оряховица</vt:lpstr>
      <vt:lpstr>Елена</vt:lpstr>
      <vt:lpstr>Златарица</vt:lpstr>
      <vt:lpstr>Лясковец</vt:lpstr>
      <vt:lpstr>Павликени</vt:lpstr>
      <vt:lpstr>П.Тръмбеш</vt:lpstr>
      <vt:lpstr>Свищов</vt:lpstr>
      <vt:lpstr>Стражица</vt:lpstr>
      <vt:lpstr>Сухиндол</vt:lpstr>
      <vt:lpstr>Област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</dc:creator>
  <cp:lastModifiedBy>MD-Gerasimov</cp:lastModifiedBy>
  <cp:lastPrinted>2018-06-14T10:10:42Z</cp:lastPrinted>
  <dcterms:created xsi:type="dcterms:W3CDTF">2006-06-22T08:07:32Z</dcterms:created>
  <dcterms:modified xsi:type="dcterms:W3CDTF">2022-05-12T06:47:06Z</dcterms:modified>
</cp:coreProperties>
</file>